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8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9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0.xml" ContentType="application/vnd.openxmlformats-officedocument.themeOverride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1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2.xml" ContentType="application/vnd.openxmlformats-officedocument.themeOverride+xml"/>
  <Override PartName="/xl/drawings/drawing13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J\123\crcb\2017\sbt_2017\180403\"/>
    </mc:Choice>
  </mc:AlternateContent>
  <bookViews>
    <workbookView xWindow="0" yWindow="0" windowWidth="19200" windowHeight="11550"/>
  </bookViews>
  <sheets>
    <sheet name="cover_page" sheetId="24" r:id="rId1"/>
    <sheet name="fx_lyzR" sheetId="11" r:id="rId2"/>
    <sheet name="fx_dtk" sheetId="26" r:id="rId3"/>
    <sheet name="fgoods" sheetId="25" r:id="rId4"/>
    <sheet name="fwords_st" sheetId="27" r:id="rId5"/>
    <sheet name="ftopics_st" sheetId="48" r:id="rId6"/>
    <sheet name="fhistograms" sheetId="28" r:id="rId7"/>
    <sheet name="fzipf's_distribution" sheetId="46" r:id="rId8"/>
    <sheet name="fnarticles_ym" sheetId="29" r:id="rId9"/>
    <sheet name="fwords_ym" sheetId="30" r:id="rId10"/>
    <sheet name="fneg_ym_gl" sheetId="32" r:id="rId11"/>
    <sheet name="fmig_ref_gl" sheetId="33" r:id="rId12"/>
    <sheet name="fter_mig_gl" sheetId="55" r:id="rId13"/>
    <sheet name="fviol2_mig_gl" sheetId="47" r:id="rId14"/>
    <sheet name="fneg_ym_g" sheetId="37" r:id="rId15"/>
    <sheet name="fmig_ref_ym_g" sheetId="39" r:id="rId16"/>
    <sheet name="fter_mig_qd_g" sheetId="40" r:id="rId17"/>
    <sheet name="fviol2_mig_qd_g" sheetId="41" r:id="rId18"/>
    <sheet name="fds_words" sheetId="51" r:id="rId19"/>
    <sheet name="fmds_topics" sheetId="54" r:id="rId20"/>
    <sheet name="fneg_rus_termig" sheetId="5" r:id="rId21"/>
    <sheet name="fneg_rus_violmig" sheetId="42" r:id="rId22"/>
    <sheet name="ftermig_violmig" sheetId="43" r:id="rId23"/>
    <sheet name="fdist_tm_nr" sheetId="2" r:id="rId24"/>
    <sheet name="putyin_wrd_env" sheetId="45" r:id="rId25"/>
    <sheet name="summary" sheetId="23" r:id="rId26"/>
    <sheet name="estimations" sheetId="56" r:id="rId27"/>
    <sheet name="f_additional" sheetId="58" r:id="rId28"/>
  </sheets>
  <definedNames>
    <definedName name="ruszki_matrix_1" localSheetId="18">fds_words!$D$8:$L$17</definedName>
    <definedName name="ruszki_matrix_2_1" localSheetId="18">fds_words!$D$23:$L$32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47" l="1"/>
  <c r="G30" i="47"/>
  <c r="L62" i="55"/>
  <c r="M42" i="2" l="1"/>
  <c r="M41" i="2"/>
  <c r="G41" i="2"/>
  <c r="E41" i="2"/>
  <c r="H41" i="2" s="1"/>
  <c r="I41" i="2" s="1"/>
  <c r="M40" i="2"/>
  <c r="G40" i="2"/>
  <c r="E40" i="2"/>
  <c r="H40" i="2" s="1"/>
  <c r="I40" i="2" s="1"/>
  <c r="M39" i="2"/>
  <c r="H39" i="2"/>
  <c r="I39" i="2" s="1"/>
  <c r="G39" i="2"/>
  <c r="E39" i="2"/>
  <c r="M38" i="2"/>
  <c r="G38" i="2"/>
  <c r="E38" i="2"/>
  <c r="H38" i="2" s="1"/>
  <c r="I38" i="2" s="1"/>
  <c r="M37" i="2"/>
  <c r="H37" i="2"/>
  <c r="I37" i="2" s="1"/>
  <c r="G37" i="2"/>
  <c r="E37" i="2"/>
  <c r="M36" i="2"/>
  <c r="G36" i="2"/>
  <c r="H36" i="2" s="1"/>
  <c r="I36" i="2" s="1"/>
  <c r="E36" i="2"/>
  <c r="M35" i="2"/>
  <c r="G35" i="2"/>
  <c r="E35" i="2"/>
  <c r="H35" i="2" s="1"/>
  <c r="I35" i="2" s="1"/>
  <c r="M34" i="2"/>
  <c r="G34" i="2"/>
  <c r="E34" i="2"/>
  <c r="H34" i="2" s="1"/>
  <c r="I34" i="2" s="1"/>
  <c r="M33" i="2"/>
  <c r="H33" i="2"/>
  <c r="I33" i="2" s="1"/>
  <c r="M6" i="2" l="1"/>
  <c r="M9" i="2"/>
  <c r="M7" i="2"/>
  <c r="M8" i="2"/>
  <c r="M10" i="2"/>
  <c r="J376" i="41" l="1"/>
  <c r="I376" i="41"/>
  <c r="L376" i="41" s="1"/>
  <c r="J374" i="41"/>
  <c r="I374" i="41"/>
  <c r="L374" i="41" s="1"/>
  <c r="J373" i="41"/>
  <c r="I373" i="41"/>
  <c r="L373" i="41" s="1"/>
  <c r="J372" i="41"/>
  <c r="I372" i="41"/>
  <c r="J371" i="41"/>
  <c r="I371" i="41"/>
  <c r="J370" i="41"/>
  <c r="I370" i="41"/>
  <c r="J369" i="41"/>
  <c r="I369" i="41"/>
  <c r="L369" i="41" s="1"/>
  <c r="L368" i="41"/>
  <c r="J368" i="41"/>
  <c r="I368" i="41"/>
  <c r="J367" i="41"/>
  <c r="I367" i="41"/>
  <c r="L367" i="41" s="1"/>
  <c r="J366" i="41"/>
  <c r="I366" i="41"/>
  <c r="L366" i="41" s="1"/>
  <c r="L370" i="41" l="1"/>
  <c r="L371" i="41"/>
  <c r="L372" i="4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S42" i="54"/>
  <c r="S43" i="54"/>
  <c r="S41" i="54"/>
  <c r="S40" i="54"/>
  <c r="S39" i="54"/>
  <c r="S38" i="54"/>
  <c r="S37" i="54"/>
  <c r="R43" i="54"/>
  <c r="R42" i="54"/>
  <c r="R41" i="54"/>
  <c r="R40" i="54"/>
  <c r="R39" i="54"/>
  <c r="R38" i="54"/>
  <c r="R37" i="54"/>
  <c r="R36" i="54"/>
  <c r="Q43" i="54"/>
  <c r="Q42" i="54"/>
  <c r="Q41" i="54"/>
  <c r="Q40" i="54"/>
  <c r="Q39" i="54"/>
  <c r="Q38" i="54"/>
  <c r="Q37" i="54"/>
  <c r="Q36" i="54"/>
  <c r="P43" i="54"/>
  <c r="P42" i="54"/>
  <c r="P41" i="54"/>
  <c r="P40" i="54"/>
  <c r="P39" i="54"/>
  <c r="P38" i="54"/>
  <c r="P37" i="54"/>
  <c r="P36" i="54"/>
  <c r="L138" i="48" l="1"/>
  <c r="L136" i="48"/>
  <c r="L135" i="48"/>
  <c r="L134" i="48"/>
  <c r="L133" i="48"/>
  <c r="L132" i="48"/>
  <c r="L131" i="48"/>
  <c r="L130" i="48"/>
  <c r="L129" i="48"/>
  <c r="L128" i="48"/>
  <c r="L121" i="48"/>
  <c r="L119" i="48"/>
  <c r="L118" i="48"/>
  <c r="L117" i="48"/>
  <c r="L116" i="48"/>
  <c r="L115" i="48"/>
  <c r="L114" i="48"/>
  <c r="L113" i="48"/>
  <c r="L112" i="48"/>
  <c r="L111" i="48"/>
  <c r="L104" i="48"/>
  <c r="L102" i="48"/>
  <c r="L101" i="48"/>
  <c r="L100" i="48"/>
  <c r="L99" i="48"/>
  <c r="L98" i="48"/>
  <c r="L97" i="48"/>
  <c r="L96" i="48"/>
  <c r="L95" i="48"/>
  <c r="L94" i="48"/>
  <c r="L87" i="48"/>
  <c r="L85" i="48"/>
  <c r="L84" i="48"/>
  <c r="L83" i="48"/>
  <c r="L82" i="48"/>
  <c r="L81" i="48"/>
  <c r="L80" i="48"/>
  <c r="L79" i="48"/>
  <c r="L78" i="48"/>
  <c r="L77" i="48"/>
  <c r="L69" i="48"/>
  <c r="L67" i="48"/>
  <c r="L66" i="48"/>
  <c r="L65" i="48"/>
  <c r="L64" i="48"/>
  <c r="L63" i="48"/>
  <c r="L62" i="48"/>
  <c r="L61" i="48"/>
  <c r="L60" i="48"/>
  <c r="L59" i="48"/>
  <c r="L52" i="48"/>
  <c r="L50" i="48"/>
  <c r="L49" i="48"/>
  <c r="L48" i="48"/>
  <c r="L47" i="48"/>
  <c r="L46" i="48"/>
  <c r="L45" i="48"/>
  <c r="L44" i="48"/>
  <c r="L43" i="48"/>
  <c r="L42" i="48"/>
  <c r="F298" i="48"/>
  <c r="F296" i="48"/>
  <c r="F295" i="48"/>
  <c r="F294" i="48"/>
  <c r="F293" i="48"/>
  <c r="F292" i="48"/>
  <c r="F291" i="48"/>
  <c r="F290" i="48"/>
  <c r="F289" i="48"/>
  <c r="F288" i="48"/>
  <c r="F280" i="48"/>
  <c r="F278" i="48"/>
  <c r="F277" i="48"/>
  <c r="F276" i="48"/>
  <c r="F275" i="48"/>
  <c r="F274" i="48"/>
  <c r="F273" i="48"/>
  <c r="F272" i="48"/>
  <c r="F271" i="48"/>
  <c r="F270" i="48"/>
  <c r="F262" i="48"/>
  <c r="F260" i="48"/>
  <c r="F259" i="48"/>
  <c r="F258" i="48"/>
  <c r="F257" i="48"/>
  <c r="F256" i="48"/>
  <c r="F255" i="48"/>
  <c r="F254" i="48"/>
  <c r="F253" i="48"/>
  <c r="F252" i="48"/>
  <c r="F244" i="48"/>
  <c r="F242" i="48"/>
  <c r="F241" i="48"/>
  <c r="F240" i="48"/>
  <c r="F239" i="48"/>
  <c r="F238" i="48"/>
  <c r="F237" i="48"/>
  <c r="F236" i="48"/>
  <c r="F235" i="48"/>
  <c r="F234" i="48"/>
  <c r="F226" i="48"/>
  <c r="F224" i="48"/>
  <c r="F223" i="48"/>
  <c r="F222" i="48"/>
  <c r="F221" i="48"/>
  <c r="F220" i="48"/>
  <c r="F219" i="48"/>
  <c r="F218" i="48"/>
  <c r="F217" i="48"/>
  <c r="F216" i="48"/>
  <c r="F208" i="48"/>
  <c r="F206" i="48"/>
  <c r="F205" i="48"/>
  <c r="F204" i="48"/>
  <c r="F203" i="48"/>
  <c r="F202" i="48"/>
  <c r="F201" i="48"/>
  <c r="F200" i="48"/>
  <c r="F199" i="48"/>
  <c r="F198" i="48"/>
  <c r="F190" i="48"/>
  <c r="F188" i="48"/>
  <c r="F187" i="48"/>
  <c r="F186" i="48"/>
  <c r="F185" i="48"/>
  <c r="F184" i="48"/>
  <c r="F183" i="48"/>
  <c r="F182" i="48"/>
  <c r="F181" i="48"/>
  <c r="F180" i="48"/>
  <c r="F172" i="48"/>
  <c r="F170" i="48"/>
  <c r="F169" i="48"/>
  <c r="F168" i="48"/>
  <c r="F167" i="48"/>
  <c r="F166" i="48"/>
  <c r="F165" i="48"/>
  <c r="F164" i="48"/>
  <c r="F163" i="48"/>
  <c r="F162" i="48"/>
  <c r="F155" i="48"/>
  <c r="F153" i="48"/>
  <c r="F152" i="48"/>
  <c r="F151" i="48"/>
  <c r="F150" i="48"/>
  <c r="F149" i="48"/>
  <c r="F148" i="48"/>
  <c r="F147" i="48"/>
  <c r="F146" i="48"/>
  <c r="F145" i="48"/>
  <c r="F138" i="48"/>
  <c r="F136" i="48"/>
  <c r="F135" i="48"/>
  <c r="F134" i="48"/>
  <c r="F133" i="48"/>
  <c r="F132" i="48"/>
  <c r="F131" i="48"/>
  <c r="F130" i="48"/>
  <c r="F129" i="48"/>
  <c r="F128" i="48"/>
  <c r="F121" i="48"/>
  <c r="F119" i="48"/>
  <c r="F118" i="48"/>
  <c r="F117" i="48"/>
  <c r="F116" i="48"/>
  <c r="F115" i="48"/>
  <c r="F114" i="48"/>
  <c r="F113" i="48"/>
  <c r="F112" i="48"/>
  <c r="F111" i="48"/>
  <c r="F104" i="48"/>
  <c r="F102" i="48"/>
  <c r="F101" i="48"/>
  <c r="F100" i="48"/>
  <c r="F99" i="48"/>
  <c r="F98" i="48"/>
  <c r="F97" i="48"/>
  <c r="F96" i="48"/>
  <c r="F95" i="48"/>
  <c r="F94" i="48"/>
  <c r="F87" i="48"/>
  <c r="F85" i="48"/>
  <c r="F84" i="48"/>
  <c r="F83" i="48"/>
  <c r="F82" i="48"/>
  <c r="F81" i="48"/>
  <c r="F80" i="48"/>
  <c r="F79" i="48"/>
  <c r="F78" i="48"/>
  <c r="F77" i="48"/>
  <c r="F69" i="48"/>
  <c r="F67" i="48"/>
  <c r="F66" i="48"/>
  <c r="F65" i="48"/>
  <c r="F64" i="48"/>
  <c r="F63" i="48"/>
  <c r="F62" i="48"/>
  <c r="F61" i="48"/>
  <c r="F60" i="48"/>
  <c r="F59" i="48"/>
  <c r="F52" i="48"/>
  <c r="F50" i="48"/>
  <c r="F49" i="48"/>
  <c r="F48" i="48"/>
  <c r="F47" i="48"/>
  <c r="F46" i="48"/>
  <c r="F45" i="48"/>
  <c r="F44" i="48"/>
  <c r="F43" i="48"/>
  <c r="F42" i="48"/>
  <c r="F35" i="48"/>
  <c r="F33" i="48"/>
  <c r="F32" i="48"/>
  <c r="F31" i="48"/>
  <c r="F30" i="48"/>
  <c r="F29" i="48"/>
  <c r="F28" i="48"/>
  <c r="F27" i="48"/>
  <c r="F26" i="48"/>
  <c r="F25" i="48"/>
  <c r="F18" i="48"/>
  <c r="F16" i="48"/>
  <c r="F15" i="48"/>
  <c r="F14" i="48"/>
  <c r="F13" i="48"/>
  <c r="F12" i="48"/>
  <c r="F11" i="48"/>
  <c r="F10" i="48"/>
  <c r="F9" i="48"/>
  <c r="F8" i="48"/>
  <c r="J353" i="40" l="1"/>
  <c r="I353" i="40"/>
  <c r="J351" i="40"/>
  <c r="I351" i="40"/>
  <c r="L351" i="40" s="1"/>
  <c r="J350" i="40"/>
  <c r="I350" i="40"/>
  <c r="J349" i="40"/>
  <c r="I349" i="40"/>
  <c r="L349" i="40" s="1"/>
  <c r="J348" i="40"/>
  <c r="I348" i="40"/>
  <c r="J347" i="40"/>
  <c r="I347" i="40"/>
  <c r="L347" i="40" s="1"/>
  <c r="J346" i="40"/>
  <c r="I346" i="40"/>
  <c r="J345" i="40"/>
  <c r="I345" i="40"/>
  <c r="L345" i="40" s="1"/>
  <c r="J344" i="40"/>
  <c r="I344" i="40"/>
  <c r="J343" i="40"/>
  <c r="I343" i="40"/>
  <c r="L343" i="40" s="1"/>
  <c r="J337" i="40"/>
  <c r="I337" i="40"/>
  <c r="J335" i="40"/>
  <c r="I335" i="40"/>
  <c r="L335" i="40" s="1"/>
  <c r="J334" i="40"/>
  <c r="I334" i="40"/>
  <c r="J333" i="40"/>
  <c r="I333" i="40"/>
  <c r="L333" i="40" s="1"/>
  <c r="J332" i="40"/>
  <c r="I332" i="40"/>
  <c r="J331" i="40"/>
  <c r="I331" i="40"/>
  <c r="L331" i="40" s="1"/>
  <c r="J330" i="40"/>
  <c r="I330" i="40"/>
  <c r="J329" i="40"/>
  <c r="I329" i="40"/>
  <c r="L329" i="40" s="1"/>
  <c r="J328" i="40"/>
  <c r="I328" i="40"/>
  <c r="J327" i="40"/>
  <c r="I327" i="40"/>
  <c r="L327" i="40" s="1"/>
  <c r="L328" i="40" l="1"/>
  <c r="L332" i="40"/>
  <c r="L337" i="40"/>
  <c r="L346" i="40"/>
  <c r="L350" i="40"/>
  <c r="L330" i="40"/>
  <c r="L334" i="40"/>
  <c r="L344" i="40"/>
  <c r="L348" i="40"/>
  <c r="L353" i="40"/>
  <c r="G29" i="47"/>
  <c r="G28" i="47"/>
  <c r="G27" i="47"/>
  <c r="G26" i="47"/>
  <c r="G25" i="47"/>
  <c r="G24" i="47"/>
  <c r="G23" i="47"/>
  <c r="G15" i="47"/>
  <c r="G13" i="47"/>
  <c r="G12" i="47"/>
  <c r="G11" i="47"/>
  <c r="G10" i="47"/>
  <c r="G9" i="47"/>
  <c r="G8" i="47"/>
  <c r="G7" i="47"/>
  <c r="G6" i="47"/>
  <c r="P40" i="41" l="1"/>
  <c r="P51" i="40"/>
  <c r="G14" i="26" l="1"/>
  <c r="G12" i="26"/>
  <c r="G11" i="26"/>
  <c r="G10" i="26"/>
  <c r="G7" i="26"/>
  <c r="G11" i="2" l="1"/>
  <c r="E11" i="2"/>
  <c r="H16" i="11" l="1"/>
  <c r="H15" i="11"/>
  <c r="H14" i="11"/>
  <c r="H13" i="11"/>
  <c r="H12" i="11"/>
  <c r="H11" i="11"/>
  <c r="H10" i="11"/>
  <c r="H9" i="11"/>
  <c r="H8" i="11"/>
  <c r="H7" i="11"/>
  <c r="H6" i="11"/>
  <c r="H5" i="11"/>
  <c r="G16" i="11"/>
  <c r="G15" i="11"/>
  <c r="G14" i="11"/>
  <c r="G13" i="11"/>
  <c r="G12" i="11"/>
  <c r="G11" i="11"/>
  <c r="G10" i="11"/>
  <c r="G9" i="11"/>
  <c r="G8" i="11"/>
  <c r="G7" i="11"/>
  <c r="G6" i="11"/>
  <c r="G5" i="11"/>
  <c r="G12" i="2" l="1"/>
  <c r="G10" i="2"/>
  <c r="G9" i="2"/>
  <c r="G8" i="2"/>
  <c r="G7" i="2"/>
  <c r="G6" i="2"/>
  <c r="G5" i="2"/>
  <c r="E12" i="2"/>
  <c r="E10" i="2"/>
  <c r="E9" i="2"/>
  <c r="E8" i="2"/>
  <c r="E7" i="2"/>
  <c r="E6" i="2"/>
  <c r="E5" i="2"/>
  <c r="M11" i="2" l="1"/>
  <c r="M5" i="2"/>
  <c r="M4" i="2"/>
</calcChain>
</file>

<file path=xl/connections.xml><?xml version="1.0" encoding="utf-8"?>
<connections xmlns="http://schemas.openxmlformats.org/spreadsheetml/2006/main">
  <connection id="1" name="ruszki_matrix_1" type="6" refreshedVersion="5" background="1" saveData="1">
    <textPr codePage="437" sourceFile="C:\Users\TIJ\123\crcb\2017\sbt_2017\180316\tomek\ruszki_matrix_1.csv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name="ruszki_matrix_2_1" type="6" refreshedVersion="5" background="1" saveData="1">
    <textPr codePage="437" sourceFile="C:\Users\TIJ\123\crcb\2017\sbt_2017\180316\tomek\ruszki_matrix_2_1.csv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<sst xmlns="http://schemas.openxmlformats.org/spreadsheetml/2006/main" count="2967" uniqueCount="1012">
  <si>
    <t>index</t>
  </si>
  <si>
    <t>origo</t>
  </si>
  <si>
    <t>magyaridok</t>
  </si>
  <si>
    <t>lokal</t>
  </si>
  <si>
    <t>pesti sracok</t>
  </si>
  <si>
    <t>hidfo</t>
  </si>
  <si>
    <t>mno</t>
  </si>
  <si>
    <t xml:space="preserve">                                                  Prob &gt; chi2     =     0.0000</t>
  </si>
  <si>
    <t>-------------------------------------------------------------------------------</t>
  </si>
  <si>
    <t>--------------+----------------------------------------------------------------</t>
  </si>
  <si>
    <t xml:space="preserve">           st |</t>
  </si>
  <si>
    <t xml:space="preserve">              |</t>
  </si>
  <si>
    <t xml:space="preserve">         qdrm |</t>
  </si>
  <si>
    <t>CRCB</t>
  </si>
  <si>
    <t>eucl_dist(from hidfo.ru)</t>
  </si>
  <si>
    <t>Moszkva</t>
  </si>
  <si>
    <t>Budapest</t>
  </si>
  <si>
    <t>Minszk</t>
  </si>
  <si>
    <t>Kijev</t>
  </si>
  <si>
    <t>Breszt</t>
  </si>
  <si>
    <t>portálok</t>
  </si>
  <si>
    <t>városok</t>
  </si>
  <si>
    <t>d(x,hidfo.ru)</t>
  </si>
  <si>
    <t>d(x,Moszkva)</t>
  </si>
  <si>
    <t>Miskolc</t>
  </si>
  <si>
    <t>pesti_sracok</t>
  </si>
  <si>
    <t>minden_egyben</t>
  </si>
  <si>
    <t>mindenegyben</t>
  </si>
  <si>
    <t xml:space="preserve">. </t>
  </si>
  <si>
    <t>st</t>
  </si>
  <si>
    <t>Total</t>
  </si>
  <si>
    <t>magyar_idok</t>
  </si>
  <si>
    <t>%</t>
  </si>
  <si>
    <t>hvg</t>
  </si>
  <si>
    <t>24.hu</t>
  </si>
  <si>
    <t>ME</t>
  </si>
  <si>
    <t>PS</t>
  </si>
  <si>
    <t>MI</t>
  </si>
  <si>
    <t>blikk</t>
  </si>
  <si>
    <t>2017.12.01 - 2017.12.31</t>
  </si>
  <si>
    <t>publications</t>
  </si>
  <si>
    <t>interactions</t>
  </si>
  <si>
    <t>number of FB comments</t>
  </si>
  <si>
    <t>mean number of FB comments</t>
  </si>
  <si>
    <t>mean num. of interctions</t>
  </si>
  <si>
    <t>N</t>
  </si>
  <si>
    <t>888.hu</t>
  </si>
  <si>
    <t>hidfo.ru</t>
  </si>
  <si>
    <t>index.hu</t>
  </si>
  <si>
    <t>lokal.hu</t>
  </si>
  <si>
    <t>magyaridok.hu</t>
  </si>
  <si>
    <t>mindenegyben.com</t>
  </si>
  <si>
    <t>mno.hu</t>
  </si>
  <si>
    <t>origo.hu</t>
  </si>
  <si>
    <t>pestisracok.hu</t>
  </si>
  <si>
    <t>mean</t>
  </si>
  <si>
    <t>sum</t>
  </si>
  <si>
    <t>lnwcnt</t>
  </si>
  <si>
    <t>qdrm</t>
  </si>
  <si>
    <t>Ungvár</t>
  </si>
  <si>
    <t>c_ter</t>
  </si>
  <si>
    <t>source: lyzR.io</t>
  </si>
  <si>
    <t>similarity to hidfo.ru</t>
  </si>
  <si>
    <t>pestisracok</t>
  </si>
  <si>
    <t>888</t>
  </si>
  <si>
    <t>figures &amp; data</t>
  </si>
  <si>
    <t>n.a.</t>
  </si>
  <si>
    <t>name</t>
  </si>
  <si>
    <t>political orientation</t>
  </si>
  <si>
    <t>number of real users (RU)</t>
  </si>
  <si>
    <t>pro-governmental</t>
  </si>
  <si>
    <t>non-governmental, moderate right-wing</t>
  </si>
  <si>
    <t>non-governmental, moderate left-wing, liberal</t>
  </si>
  <si>
    <t>pro-governmental, moderate right-wing</t>
  </si>
  <si>
    <t>pro-governmental, extreme right-wing</t>
  </si>
  <si>
    <t>pro-governmental right-wing</t>
  </si>
  <si>
    <t xml:space="preserve">       good |      Freq.     Percent        Cum.</t>
  </si>
  <si>
    <t>------------+-----------------------------------</t>
  </si>
  <si>
    <t xml:space="preserve">  good_long |      Freq.     Percent        Cum.</t>
  </si>
  <si>
    <t>p50</t>
  </si>
  <si>
    <t>sd</t>
  </si>
  <si>
    <t>number of words</t>
  </si>
  <si>
    <t>number of characters (without space)</t>
  </si>
  <si>
    <t>ln of number of words</t>
  </si>
  <si>
    <t>ln of number of characters</t>
  </si>
  <si>
    <t>ym</t>
  </si>
  <si>
    <t>number of records (articles) by sites</t>
  </si>
  <si>
    <t>total</t>
  </si>
  <si>
    <t>------------------------------------------------------------------------------</t>
  </si>
  <si>
    <t>-------------+----------------------------------------------------------------</t>
  </si>
  <si>
    <t xml:space="preserve">           x |</t>
  </si>
  <si>
    <t xml:space="preserve">             |</t>
  </si>
  <si>
    <t xml:space="preserve">        qdrm |</t>
  </si>
  <si>
    <t>Logistic regression                               Number of obs   =     281341</t>
  </si>
  <si>
    <t xml:space="preserve">                                                  LR chi2(12)     =    3779.19</t>
  </si>
  <si>
    <t>Log likelihood = -25334.709                       Pseudo R2       =     0.0694</t>
  </si>
  <si>
    <t xml:space="preserve">      origo  |   .2058928   .0275549     7.47   0.000     .1518863    .2598994</t>
  </si>
  <si>
    <t xml:space="preserve">     201403  |  -.0430349   .4048431    -0.11   0.915    -.8365129     .750443</t>
  </si>
  <si>
    <t xml:space="preserve">     201501  |    1.13944   .3558808     3.20   0.001     .4419259    1.836953</t>
  </si>
  <si>
    <t xml:space="preserve">     201502  |   3.508562   .3359011    10.45   0.000     2.850207    4.166916</t>
  </si>
  <si>
    <t xml:space="preserve">     201503  |   4.009763   .3349633    11.97   0.000     3.353247    4.666279</t>
  </si>
  <si>
    <t xml:space="preserve">     201601  |   3.518339   .3357647    10.48   0.000     2.860252    4.176425</t>
  </si>
  <si>
    <t xml:space="preserve">     201602  |   3.378275   .3359796    10.05   0.000     2.719767    4.036783</t>
  </si>
  <si>
    <t xml:space="preserve">     201603  |   3.517239   .3357935    10.47   0.000     2.859096    4.175382</t>
  </si>
  <si>
    <t xml:space="preserve">     201701  |   3.146982   .3367156     9.35   0.000     2.487032    3.806932</t>
  </si>
  <si>
    <t xml:space="preserve">     201702  |   3.291928   .3361787     9.79   0.000      2.63303    3.950826</t>
  </si>
  <si>
    <t xml:space="preserve">     201703  |   3.324475   .3357166     9.90   0.000     2.666483    3.982467</t>
  </si>
  <si>
    <t xml:space="preserve">      lnwcnt |   .4982993   .0150314    33.15   0.000     .4688382    .5277604</t>
  </si>
  <si>
    <t xml:space="preserve">       _cons |  -9.988556   .3445374   -28.99   0.000    -10.66384   -9.313275</t>
  </si>
  <si>
    <t>Logistic regression                               Number of obs   =      15814</t>
  </si>
  <si>
    <t xml:space="preserve">                                                  LR chi2(12)     =     990.92</t>
  </si>
  <si>
    <t>Log likelihood = -9743.3225                       Pseudo R2       =     0.0484</t>
  </si>
  <si>
    <t xml:space="preserve">      origo  |   .4522625   .0344906    13.11   0.000     .3846621    .5198628</t>
  </si>
  <si>
    <t xml:space="preserve">     201403  |   .2605083   .4124057     0.63   0.528    -.5477921    1.068809</t>
  </si>
  <si>
    <t xml:space="preserve">     201501  |   1.086177   .3633511     2.99   0.003     .3740219    1.798332</t>
  </si>
  <si>
    <t xml:space="preserve">     201502  |    2.70741   .3426226     7.90   0.000     2.035882    3.378938</t>
  </si>
  <si>
    <t xml:space="preserve">     201503  |    2.76482   .3412497     8.10   0.000     2.095983    3.433657</t>
  </si>
  <si>
    <t xml:space="preserve">     201601  |   2.891282   .3426344     8.44   0.000     2.219731    3.562833</t>
  </si>
  <si>
    <t xml:space="preserve">     201602  |   2.934906   .3430565     8.56   0.000     2.262528    3.607284</t>
  </si>
  <si>
    <t xml:space="preserve">     201603  |    2.98272    .342799     8.70   0.000     2.310847    3.654594</t>
  </si>
  <si>
    <t xml:space="preserve">     201701  |   2.849597   .3440783     8.28   0.000     2.175216    3.523978</t>
  </si>
  <si>
    <t xml:space="preserve">     201702  |   3.158215   .3438286     9.19   0.000     2.484324    3.832107</t>
  </si>
  <si>
    <t xml:space="preserve">     201703  |   3.029615   .3427973     8.84   0.000     2.357745    3.701486</t>
  </si>
  <si>
    <t xml:space="preserve">      lnwcnt |  -.0425757   .0182992    -2.33   0.020    -.0784415   -.0067099</t>
  </si>
  <si>
    <t xml:space="preserve">       _cons |  -3.370654   .3556914    -9.48   0.000    -4.067796   -2.673511</t>
  </si>
  <si>
    <t xml:space="preserve">     201003  |          0  (empty)</t>
  </si>
  <si>
    <t xml:space="preserve">     201101  |          0  (empty)</t>
  </si>
  <si>
    <t xml:space="preserve">     201203  |          0  (empty)</t>
  </si>
  <si>
    <t xml:space="preserve">     201303  |          0  (empty)</t>
  </si>
  <si>
    <t xml:space="preserve">     201401  |          0  (empty)</t>
  </si>
  <si>
    <t xml:space="preserve">     201402  |          0  (empty)</t>
  </si>
  <si>
    <t>Logistic regression                               Number of obs   =       5526</t>
  </si>
  <si>
    <t xml:space="preserve">                                                  LR chi2(11)     =     520.94</t>
  </si>
  <si>
    <t>Log likelihood = -2208.2988                       Pseudo R2       =     0.1055</t>
  </si>
  <si>
    <t xml:space="preserve">      origo  |   .3591783   .0799589     4.49   0.000     .2024616    .5158949</t>
  </si>
  <si>
    <t xml:space="preserve">     201403  |  -.5459501   .7813065    -0.70   0.485    -2.077283    .9853825</t>
  </si>
  <si>
    <t xml:space="preserve">     201501  |   .0729839    .342757     0.21   0.831    -.5988075    .7447752</t>
  </si>
  <si>
    <t xml:space="preserve">     201502  |  -1.123338    .190153    -5.91   0.000    -1.496031   -.7506453</t>
  </si>
  <si>
    <t xml:space="preserve">     201503  |  -.3833919   .1360255    -2.82   0.005    -.6499969   -.1167868</t>
  </si>
  <si>
    <t xml:space="preserve">     201601  |   -.258926   .1502475    -1.72   0.085    -.5534057    .0355536</t>
  </si>
  <si>
    <t xml:space="preserve">     201602  |   -.022567   .1527816    -0.15   0.883    -.3220133    .2768794</t>
  </si>
  <si>
    <t xml:space="preserve">     201603  |   .1374858   .1440343     0.95   0.340    -.1448162    .4197877</t>
  </si>
  <si>
    <t xml:space="preserve">     201701  |  -.3095587   .1691217    -1.83   0.067    -.6410312    .0219138</t>
  </si>
  <si>
    <t xml:space="preserve">     201702  |   .2281994   .1488295     1.53   0.125     -.063501    .5198998</t>
  </si>
  <si>
    <t xml:space="preserve">     201703  |          0  (omitted)</t>
  </si>
  <si>
    <t xml:space="preserve">      lnwcnt |   .8512893   .0422994    20.13   0.000     .7683839    .9341946</t>
  </si>
  <si>
    <t xml:space="preserve">       _cons |  -6.683346   .2882182   -23.19   0.000    -7.248243   -6.118449</t>
  </si>
  <si>
    <t xml:space="preserve">     201001  |          0  (empty)</t>
  </si>
  <si>
    <t>Logistic regression                               Number of obs   =       7669</t>
  </si>
  <si>
    <t>moderate right-wing, pro-governmental from August 2017</t>
  </si>
  <si>
    <t>Logistic regression                               Number of obs   =     269526</t>
  </si>
  <si>
    <t xml:space="preserve">                                                  LR chi2(11)     =    1471.99</t>
  </si>
  <si>
    <t>Log likelihood = -5339.8754                       Pseudo R2       =     0.1211</t>
  </si>
  <si>
    <t xml:space="preserve">      origo  |    .266292   .0675921     3.94   0.000     .1338138    .3987701</t>
  </si>
  <si>
    <t xml:space="preserve">     201403  |  -3.887822   .7128803    -5.45   0.000    -5.285042   -2.490602</t>
  </si>
  <si>
    <t xml:space="preserve">     201501  |   -2.03703   .2917978    -6.98   0.000    -2.608943   -1.465117</t>
  </si>
  <si>
    <t xml:space="preserve">     201502  |  -.8001409   .1759613    -4.55   0.000    -1.145019    -.455263</t>
  </si>
  <si>
    <t xml:space="preserve">     201503  |   .4986693   .1179216     4.23   0.000     .2675472    .7297914</t>
  </si>
  <si>
    <t xml:space="preserve">     201601  |    .036826   .1310727     0.28   0.779    -.2200718    .2937237</t>
  </si>
  <si>
    <t xml:space="preserve">     201602  |  -.0739653   .1339531    -0.55   0.581    -.3365085    .1885779</t>
  </si>
  <si>
    <t xml:space="preserve">     201603  |   .2533704   .1247094     2.03   0.042     .0089445    .4977963</t>
  </si>
  <si>
    <t xml:space="preserve">     201701  |  -.4042736    .149453    -2.71   0.007    -.6971961   -.1113511</t>
  </si>
  <si>
    <t xml:space="preserve">     201702  |   .1322228    .127932     1.03   0.301    -.1185194     .382965</t>
  </si>
  <si>
    <t xml:space="preserve">      lnwcnt |   1.142534   .0347093    32.92   0.000     1.074506    1.210563</t>
  </si>
  <si>
    <t xml:space="preserve">       _cons |  -12.25502   .2365945   -51.80   0.000    -12.71874   -11.79131</t>
  </si>
  <si>
    <t>me</t>
  </si>
  <si>
    <t>pro_gov</t>
  </si>
  <si>
    <t>state_russian_propaganda</t>
  </si>
  <si>
    <t>c_viol2</t>
  </si>
  <si>
    <t>corr</t>
  </si>
  <si>
    <t>Logistic regression                               Number of obs   =     475617</t>
  </si>
  <si>
    <t xml:space="preserve">          ide |</t>
  </si>
  <si>
    <t>. logit mig_d i.st  i.qdrm lnwcnt if good==1 &amp; c_ref==1</t>
  </si>
  <si>
    <t>Logistic regression                               Number of obs   =      52143</t>
  </si>
  <si>
    <t xml:space="preserve">                                                  LR chi2(15)     =    2942.34</t>
  </si>
  <si>
    <t>Log likelihood = -34382.793                       Pseudo R2       =     0.0410</t>
  </si>
  <si>
    <t xml:space="preserve">        mig_d |      Coef.   Std. Err.      z    P&gt;|z|     [95% Conf. Interval]</t>
  </si>
  <si>
    <t>mindenegyben  |  -.4660545   .1295627    -3.60   0.000    -.7199926   -.2121163</t>
  </si>
  <si>
    <t xml:space="preserve">         888  |  -.1283879   .0859237    -1.49   0.135    -.2967953    .0400195</t>
  </si>
  <si>
    <t xml:space="preserve">  magyaridok  |  -.7095344   .0836651    -8.48   0.000    -.8735149    -.545554</t>
  </si>
  <si>
    <t xml:space="preserve">       lokal  |  -.6599489   .0893698    -7.38   0.000    -.8351104   -.4847873</t>
  </si>
  <si>
    <t xml:space="preserve"> pestisracok  |  -.7286893   .0875645    -8.32   0.000    -.9003125    -.557066</t>
  </si>
  <si>
    <t xml:space="preserve">       origo  |  -1.282539   .0859608   -14.92   0.000     -1.45102   -1.114059</t>
  </si>
  <si>
    <t xml:space="preserve">       index  |  -1.819218   .0863407   -21.07   0.000    -1.988443   -1.649993</t>
  </si>
  <si>
    <t xml:space="preserve">         mno  |  -1.024237    .085033   -12.05   0.000    -1.190899   -.8575755</t>
  </si>
  <si>
    <t xml:space="preserve">      201601  |   .0255522   .0303636     0.84   0.400    -.0339593    .0850637</t>
  </si>
  <si>
    <t xml:space="preserve">      201602  |   -.112009   .0318631    -3.52   0.000    -.1744596   -.0495585</t>
  </si>
  <si>
    <t xml:space="preserve">      201603  |  -.1111125   .0308095    -3.61   0.000     -.171498    -.050727</t>
  </si>
  <si>
    <t xml:space="preserve">      201701  |  -.1000669   .0339824    -2.94   0.003    -.1666711   -.0334626</t>
  </si>
  <si>
    <t xml:space="preserve">      201702  |   .0496833   .0333583     1.49   0.136    -.0156977    .1150644</t>
  </si>
  <si>
    <t xml:space="preserve">      201703  |  -.0203321   .0316887    -0.64   0.521    -.0824408    .0417766</t>
  </si>
  <si>
    <t xml:space="preserve">       lnwcnt |  -.0229552   .0115135    -1.99   0.046    -.0455212   -.0003891</t>
  </si>
  <si>
    <t xml:space="preserve">        _cons |   1.246963   .1046531    11.92   0.000     1.041846    1.452079</t>
  </si>
  <si>
    <t>. logit c_ter i.st  i.qdrm lnwcnt if good==1 &amp; mig_d==1</t>
  </si>
  <si>
    <t>Logistic regression                               Number of obs   =      28813</t>
  </si>
  <si>
    <t xml:space="preserve">                                                  LR chi2(15)     =    1972.68</t>
  </si>
  <si>
    <t>Log likelihood = -13251.673                       Pseudo R2       =     0.0693</t>
  </si>
  <si>
    <t xml:space="preserve">        c_ter |      Coef.   Std. Err.      z    P&gt;|z|     [95% Conf. Interval]</t>
  </si>
  <si>
    <t>mindenegyben  |  -.3549842    .193595    -1.83   0.067    -.7344235     .024455</t>
  </si>
  <si>
    <t xml:space="preserve">         888  |  -.0569592   .1060713    -0.54   0.591    -.2648551    .1509367</t>
  </si>
  <si>
    <t xml:space="preserve">  magyaridok  |  -.3092778    .104125    -2.97   0.003     -.513359   -.1051966</t>
  </si>
  <si>
    <t xml:space="preserve">       lokal  |   .0048607   .1143037     0.04   0.966    -.2191705    .2288918</t>
  </si>
  <si>
    <t xml:space="preserve"> pestisracok  |  -.4583033   .1135245    -4.04   0.000    -.6808073   -.2357993</t>
  </si>
  <si>
    <t xml:space="preserve">       origo  |  -.4196108   .1136061    -3.69   0.000    -.6422746   -.1969469</t>
  </si>
  <si>
    <t xml:space="preserve">       index  |  -.8539201   .1183649    -7.21   0.000    -1.085911   -.6219292</t>
  </si>
  <si>
    <t xml:space="preserve">         mno  |  -.6699987   .1092863    -6.13   0.000     -.884196   -.4558015</t>
  </si>
  <si>
    <t xml:space="preserve">      201601  |  -.0471832   .0532545    -0.89   0.376    -.1515601    .0571937</t>
  </si>
  <si>
    <t xml:space="preserve">      201602  |   .2981616   .0545708     5.46   0.000     .1912048    .4051185</t>
  </si>
  <si>
    <t xml:space="preserve">      201603  |   .2092466   .0528933     3.96   0.000     .1055776    .3129157</t>
  </si>
  <si>
    <t xml:space="preserve">      201701  |  -.0390411    .060199    -0.65   0.517     -.157029    .0789468</t>
  </si>
  <si>
    <t xml:space="preserve">      201702  |   .1730125   .0556184     3.11   0.002     .0640024    .2820227</t>
  </si>
  <si>
    <t xml:space="preserve">      201703  |  -.0874336   .0555117    -1.58   0.115    -.1962346    .0213673</t>
  </si>
  <si>
    <t xml:space="preserve">       lnwcnt |   .8822862   .0214594    41.11   0.000     .8402265    .9243459</t>
  </si>
  <si>
    <t xml:space="preserve">        _cons |  -6.232332   .1609273   -38.73   0.000    -6.547744   -5.916921</t>
  </si>
  <si>
    <t>. logit c_ter i.ide i.qdrm lnwcnt if good==1 &amp; mig_d==1</t>
  </si>
  <si>
    <t xml:space="preserve">                                                  LR chi2(10)     =    1894.41</t>
  </si>
  <si>
    <t>Log likelihood = -13290.808                       Pseudo R2       =     0.0665</t>
  </si>
  <si>
    <t>close_to_gov  |  -.1202917   .0876867    -1.37   0.170    -.2921543     .051571</t>
  </si>
  <si>
    <t xml:space="preserve">       origo  |  -.3142296   .1007533    -3.12   0.002    -.5117025   -.1167567</t>
  </si>
  <si>
    <t xml:space="preserve">     non-gov  |  -.6127062   .0930387    -6.59   0.000    -.7950587   -.4303537</t>
  </si>
  <si>
    <t xml:space="preserve">      201601  |  -.0297807   .0530229    -0.56   0.574    -.1337036    .0741422</t>
  </si>
  <si>
    <t xml:space="preserve">      201602  |   .3094416   .0543355     5.70   0.000      .202946    .4159371</t>
  </si>
  <si>
    <t xml:space="preserve">      201603  |   .2271792    .052535     4.32   0.000     .1242124    .3301459</t>
  </si>
  <si>
    <t xml:space="preserve">      201701  |  -.0095198   .0598023    -0.16   0.874    -.1267302    .1076906</t>
  </si>
  <si>
    <t xml:space="preserve">      201702  |   .2096077   .0550486     3.81   0.000     .1017145    .3175008</t>
  </si>
  <si>
    <t xml:space="preserve">      201703  |  -.0309447   .0541343    -0.57   0.568    -.1370459    .0751565</t>
  </si>
  <si>
    <t xml:space="preserve">       lnwcnt |   .8600576   .0211178    40.73   0.000     .8186676    .9014477</t>
  </si>
  <si>
    <t xml:space="preserve">        _cons |  -6.228553   .1508049   -41.30   0.000    -6.524125   -5.932981</t>
  </si>
  <si>
    <t>. logit c_termig i.st  i.qdrm lnwcnt if good==1</t>
  </si>
  <si>
    <t xml:space="preserve">                                                  LR chi2(15)     =    7544.94</t>
  </si>
  <si>
    <t>Log likelihood = -26819.287                       Pseudo R2       =     0.1233</t>
  </si>
  <si>
    <t xml:space="preserve">     c_termig |      Coef.   Std. Err.      z    P&gt;|z|     [95% Conf. Interval]</t>
  </si>
  <si>
    <t>mindenegyben  |  -2.756059   .1696403   -16.25   0.000    -3.088547    -2.42357</t>
  </si>
  <si>
    <t xml:space="preserve">         888  |  -.1819588   .0951617    -1.91   0.056    -.3684724    .0045547</t>
  </si>
  <si>
    <t xml:space="preserve">  magyaridok  |  -1.227134   .0932826   -13.16   0.000    -1.409965   -1.044304</t>
  </si>
  <si>
    <t xml:space="preserve">       lokal  |   -1.25798   .1012933   -12.42   0.000    -1.456511   -1.059449</t>
  </si>
  <si>
    <t xml:space="preserve"> pestisracok  |  -1.050649   .1019337   -10.31   0.000    -1.250435   -.8508627</t>
  </si>
  <si>
    <t xml:space="preserve">       origo  |  -2.557735   .1012457   -25.26   0.000    -2.756173   -2.359297</t>
  </si>
  <si>
    <t xml:space="preserve">       index  |  -2.871414    .105046   -27.33   0.000      -3.0773   -2.665527</t>
  </si>
  <si>
    <t xml:space="preserve">         mno  |  -1.941257   .0975046   -19.91   0.000    -2.132362   -1.750151</t>
  </si>
  <si>
    <t xml:space="preserve">      201601  |  -.4667055   .0474414    -9.84   0.000     -.559689   -.3737219</t>
  </si>
  <si>
    <t xml:space="preserve">      201602  |  -.5227847   .0477082   -10.96   0.000    -.6162911   -.4292782</t>
  </si>
  <si>
    <t xml:space="preserve">      201603  |  -.4328937   .0463171    -9.35   0.000    -.5236736   -.3421137</t>
  </si>
  <si>
    <t xml:space="preserve">      201701  |  -.9294958   .0532636   -17.45   0.000     -1.03389   -.8251011</t>
  </si>
  <si>
    <t xml:space="preserve">      201702  |   -.634977   .0485035   -13.09   0.000    -.7300421   -.5399119</t>
  </si>
  <si>
    <t xml:space="preserve">      201703  |  -.6248182    .048117   -12.99   0.000    -.7191258   -.5305107</t>
  </si>
  <si>
    <t xml:space="preserve">       lnwcnt |   1.141695    .017912    63.74   0.000     1.106588    1.176802</t>
  </si>
  <si>
    <t xml:space="preserve">        _cons |  -8.827643   .1387746   -63.61   0.000    -9.099636    -8.55565</t>
  </si>
  <si>
    <t>. logit c_termig i.ide i.qdrm lnwcnt if good==1</t>
  </si>
  <si>
    <t xml:space="preserve">                                                  LR chi2(10)     =    6332.51</t>
  </si>
  <si>
    <t>Log likelihood = -27425.504                       Pseudo R2       =     0.1035</t>
  </si>
  <si>
    <t>close_to_gov  |   .5888984   .0765768     7.69   0.000     .4388107    .7389862</t>
  </si>
  <si>
    <t xml:space="preserve">       origo  |   -.965578   .0878325   -10.99   0.000    -1.137727   -.7934293</t>
  </si>
  <si>
    <t xml:space="preserve">     non-gov  |   -.744844   .0809588    -9.20   0.000    -.9035204   -.5861676</t>
  </si>
  <si>
    <t xml:space="preserve">      201601  |  -.4603603    .047246    -9.74   0.000    -.5529608   -.3677598</t>
  </si>
  <si>
    <t xml:space="preserve">      201602  |  -.5141554   .0474836   -10.83   0.000    -.6072216   -.4210892</t>
  </si>
  <si>
    <t xml:space="preserve">      201603  |  -.4235748   .0460417    -9.20   0.000    -.5138148   -.3333349</t>
  </si>
  <si>
    <t xml:space="preserve">      201701  |   -.958915   .0529618   -18.11   0.000    -1.062718   -.8551118</t>
  </si>
  <si>
    <t xml:space="preserve">      201702  |  -.6727208   .0481838   -13.96   0.000    -.7671592   -.5782823</t>
  </si>
  <si>
    <t xml:space="preserve">      201703  |  -.6866792    .047744   -14.38   0.000    -.7802558   -.5931027</t>
  </si>
  <si>
    <t xml:space="preserve">       lnwcnt |   1.110259   .0173735    63.91   0.000     1.076208    1.144311</t>
  </si>
  <si>
    <t xml:space="preserve">        _cons |  -10.21235    .129354   -78.95   0.000    -10.46588   -9.958818</t>
  </si>
  <si>
    <t>c_viol</t>
  </si>
  <si>
    <t>Lvov</t>
  </si>
  <si>
    <t>Volgograd</t>
  </si>
  <si>
    <t>Nyizsnyij Novgorod</t>
  </si>
  <si>
    <t>terror &amp; migrant</t>
  </si>
  <si>
    <t>violence &amp; migrant</t>
  </si>
  <si>
    <t>good==1, from 2015 to 2017</t>
  </si>
  <si>
    <t>good_long==1, from 2010 to 2017</t>
  </si>
  <si>
    <t>. logit c_viol i.st  i.qdrm lnwcnt if good==1 &amp; mig_d==1</t>
  </si>
  <si>
    <t xml:space="preserve">                                                  LR chi2(15)     =    3121.10</t>
  </si>
  <si>
    <t>Log likelihood =   -16509.6                       Pseudo R2       =     0.0864</t>
  </si>
  <si>
    <t xml:space="preserve">       c_viol |      Coef.   Std. Err.      z    P&gt;|z|     [95% Conf. Interval]</t>
  </si>
  <si>
    <t>mindenegyben  |  -.0881464   .1655465    -0.53   0.594    -.4126115    .2363187</t>
  </si>
  <si>
    <t xml:space="preserve">         888  |  -.0663928    .093705    -0.71   0.479    -.2500513    .1172657</t>
  </si>
  <si>
    <t xml:space="preserve">  magyaridok  |  -.3534595   .0921075    -3.84   0.000    -.5339868   -.1729322</t>
  </si>
  <si>
    <t xml:space="preserve">       lokal  |   .3220996   .1005691     3.20   0.001     .1249878    .5192114</t>
  </si>
  <si>
    <t xml:space="preserve"> pestisracok  |  -.2469516   .0991275    -2.49   0.013    -.4412379   -.0526654</t>
  </si>
  <si>
    <t xml:space="preserve">       origo  |  -.3686966   .0997307    -3.70   0.000    -.5641651   -.1732281</t>
  </si>
  <si>
    <t xml:space="preserve">       index  |  -.4810912   .1024482    -4.70   0.000    -.6818859   -.2802965</t>
  </si>
  <si>
    <t xml:space="preserve">         mno  |  -.5179617   .0961789    -5.39   0.000    -.7064689   -.3294545</t>
  </si>
  <si>
    <t xml:space="preserve">      201601  |   .3846465   .0463355     8.30   0.000     .2938307    .4754624</t>
  </si>
  <si>
    <t xml:space="preserve">      201602  |   .6061201   .0488765    12.40   0.000      .510324    .7019162</t>
  </si>
  <si>
    <t xml:space="preserve">      201603  |   .4492326   .0475548     9.45   0.000      .356027    .5424383</t>
  </si>
  <si>
    <t xml:space="preserve">      201701  |   .6729247   .0509835    13.20   0.000     .5729989    .7728506</t>
  </si>
  <si>
    <t xml:space="preserve">      201702  |   .4222004   .0498139     8.48   0.000     .3245669    .5198338</t>
  </si>
  <si>
    <t xml:space="preserve">      201703  |   .6070501   .0475375    12.77   0.000     .5138784    .7002218</t>
  </si>
  <si>
    <t xml:space="preserve">       lnwcnt |   .9126546   .0191882    47.56   0.000     .8750464    .9502629</t>
  </si>
  <si>
    <t xml:space="preserve">        _cons |  -6.120074   .1432588   -42.72   0.000    -6.400856   -5.839292</t>
  </si>
  <si>
    <t>. logit c_viol i.ide i.qdrm lnwcnt if good==1 &amp; mig_d==1</t>
  </si>
  <si>
    <t xml:space="preserve">                                                  LR chi2(10)     =    2946.94</t>
  </si>
  <si>
    <t>Log likelihood = -16596.681                       Pseudo R2       =     0.0815</t>
  </si>
  <si>
    <t>close_to_gov  |  -.1561515   .0765773    -2.04   0.041    -.3062403   -.0060627</t>
  </si>
  <si>
    <t xml:space="preserve">       origo  |  -.3481405   .0875231    -3.98   0.000    -.5196827   -.1765983</t>
  </si>
  <si>
    <t xml:space="preserve">     non-gov  |  -.4664258   .0808438    -5.77   0.000    -.6248767    -.307975</t>
  </si>
  <si>
    <t xml:space="preserve">      201601  |   .4009464   .0461187     8.69   0.000     .3105555    .4913374</t>
  </si>
  <si>
    <t xml:space="preserve">      201602  |   .6191662   .0486801    12.72   0.000     .5237549    .7145774</t>
  </si>
  <si>
    <t xml:space="preserve">      201603  |    .477519   .0472564    10.10   0.000     .3848982    .5701398</t>
  </si>
  <si>
    <t xml:space="preserve">      201701  |   .7308601   .0506003    14.44   0.000     .6316852    .8300349</t>
  </si>
  <si>
    <t xml:space="preserve">      201702  |   .4948144   .0492938    10.04   0.000     .3982002    .5914285</t>
  </si>
  <si>
    <t xml:space="preserve">      201703  |   .7182102   .0464627    15.46   0.000     .6271451    .8092754</t>
  </si>
  <si>
    <t xml:space="preserve">       lnwcnt |   .8950142   .0189124    47.32   0.000     .8579466    .9320818</t>
  </si>
  <si>
    <t xml:space="preserve">        _cons |  -6.082934   .1336431   -45.52   0.000     -6.34487   -5.820998</t>
  </si>
  <si>
    <t>standardized, 100%</t>
  </si>
  <si>
    <t>capitals, cities</t>
  </si>
  <si>
    <t>≡</t>
  </si>
  <si>
    <t>issues /  logical statements</t>
  </si>
  <si>
    <t>VIOL  ↔  TER</t>
  </si>
  <si>
    <t>pr(c_neg=1)</t>
  </si>
  <si>
    <t>pr(mig_d=1)</t>
  </si>
  <si>
    <t>honlap</t>
  </si>
  <si>
    <t>nincs</t>
  </si>
  <si>
    <t>van</t>
  </si>
  <si>
    <t xml:space="preserve">         Pearson chi2(8) =  73.5980   Pr = 0.000</t>
  </si>
  <si>
    <t>putyin &amp; positive</t>
  </si>
  <si>
    <t>putyin &amp; negative</t>
  </si>
  <si>
    <t>dopping</t>
  </si>
  <si>
    <t>manipulation of US election</t>
  </si>
  <si>
    <t>putyin &amp;</t>
  </si>
  <si>
    <t>putyin &amp; offshore, corruption</t>
  </si>
  <si>
    <t>no</t>
  </si>
  <si>
    <t>yes</t>
  </si>
  <si>
    <t>citing negative statements concerning Putyin</t>
  </si>
  <si>
    <t>putyin &amp; nemtsov</t>
  </si>
  <si>
    <t>if VIOL then probably TER; and if TER then probably VIOL</t>
  </si>
  <si>
    <r>
      <t>before the S-day O &lt;</t>
    </r>
    <r>
      <rPr>
        <sz val="11"/>
        <color theme="1"/>
        <rFont val="Calibri"/>
        <family val="2"/>
      </rPr>
      <t xml:space="preserve"> I; and after the S-day O &gt; I</t>
    </r>
  </si>
  <si>
    <r>
      <t xml:space="preserve">before the S-day: O </t>
    </r>
    <r>
      <rPr>
        <sz val="11"/>
        <color theme="1"/>
        <rFont val="Calibri"/>
        <family val="2"/>
      </rPr>
      <t>≈ I; and after the S-day: O &lt; I</t>
    </r>
  </si>
  <si>
    <t>before the S-day: O &lt; I; and after the S-day: O &gt; I</t>
  </si>
  <si>
    <t>after the S-day O &gt; I</t>
  </si>
  <si>
    <t>?</t>
  </si>
  <si>
    <t>X axis: ln of word frequencies in the corpus</t>
  </si>
  <si>
    <t>Y axis: ln of rank in the frequency table of the given word</t>
  </si>
  <si>
    <t>par excellence Russian state propaganda</t>
  </si>
  <si>
    <t>% of all RU</t>
  </si>
  <si>
    <t xml:space="preserve">source: Dtk, http://dkt.hu/hu/menu/ola.html/ </t>
  </si>
  <si>
    <t>March 1st 2018</t>
  </si>
  <si>
    <t xml:space="preserve">Total number of real users (RU) </t>
  </si>
  <si>
    <t>The Impact of Russia’s state-run propaganda apparatus on the Hungarian online media 2010-2017</t>
  </si>
  <si>
    <t>2.1</t>
  </si>
  <si>
    <t>2.2</t>
  </si>
  <si>
    <t>2.3</t>
  </si>
  <si>
    <t>2.4</t>
  </si>
  <si>
    <t>2.5</t>
  </si>
  <si>
    <t>2.6</t>
  </si>
  <si>
    <t>c_neg</t>
  </si>
  <si>
    <t>pr(c_neg =1) &amp; ide</t>
  </si>
  <si>
    <t>pr(c_neg =1) &amp; st</t>
  </si>
  <si>
    <t>russian_state_propaganda</t>
  </si>
  <si>
    <t>c_rus</t>
  </si>
  <si>
    <t>pr(c_rus=1)</t>
  </si>
  <si>
    <t>mig_d</t>
  </si>
  <si>
    <t>c_ref</t>
  </si>
  <si>
    <t>pr(c_ref=1)</t>
  </si>
  <si>
    <t>3-4</t>
  </si>
  <si>
    <t>5 or more</t>
  </si>
  <si>
    <t xml:space="preserve">       c_neg |      Coef.   Std. Err.      z    P&gt;|z|     [95% Conf. Interval]</t>
  </si>
  <si>
    <t xml:space="preserve">          x2 |</t>
  </si>
  <si>
    <t>. logit mig_d i.x i.qdrm lnwcnt if good_long==1 &amp; origo_dummy==1 &amp; (x==2 | x==3)</t>
  </si>
  <si>
    <t xml:space="preserve">       mig_d |      Coef.   Std. Err.      z    P&gt;|z|     [95% Conf. Interval]</t>
  </si>
  <si>
    <t>. logit mig_d i.x i.qdrm lnwcnt if good_long==1 &amp; origo_dummy==0 &amp; (x==2 | x==3)</t>
  </si>
  <si>
    <t xml:space="preserve">       c_ter |      Coef.   Std. Err.      z    P&gt;|z|     [95% Conf. Interval]</t>
  </si>
  <si>
    <t>. logit c_viol2 i.x i.qdrm lnwcnt if good_long==1 &amp; origo_dummy==1 &amp; (x==2 | x==3) &amp; mig_d==1</t>
  </si>
  <si>
    <t>Logistic regression                               Number of obs   =         66</t>
  </si>
  <si>
    <t xml:space="preserve">                                                  LR chi2(6)      =      10.17</t>
  </si>
  <si>
    <t xml:space="preserve">                                                  Prob &gt; chi2     =     0.1176</t>
  </si>
  <si>
    <t>Log likelihood = -17.235809                       Pseudo R2       =     0.2278</t>
  </si>
  <si>
    <t xml:space="preserve">     c_viol2 |      Coef.   Std. Err.      z    P&gt;|z|     [95% Conf. Interval]</t>
  </si>
  <si>
    <t xml:space="preserve">      origo  |   .3290065   .9828055     0.33   0.738    -1.597257     2.25527</t>
  </si>
  <si>
    <t xml:space="preserve">     201002  |  -1.102241   1.483429    -0.74   0.457    -4.009709    1.805226</t>
  </si>
  <si>
    <t xml:space="preserve">     201102  |   .2016666   1.620017     0.12   0.901    -2.973509    3.376842</t>
  </si>
  <si>
    <t xml:space="preserve">     201103  |    .206688   1.356371     0.15   0.879     -2.45175    2.865126</t>
  </si>
  <si>
    <t xml:space="preserve">     201201  |          0  (empty)</t>
  </si>
  <si>
    <t xml:space="preserve">     201202  |  -2.039766   1.466139    -1.39   0.164    -4.913346    .8338142</t>
  </si>
  <si>
    <t xml:space="preserve">     201301  |          0  (empty)</t>
  </si>
  <si>
    <t xml:space="preserve">     201302  |          0  (omitted)</t>
  </si>
  <si>
    <t xml:space="preserve">      lnwcnt |   1.617333   .6993192     2.31   0.021     .2466929    2.987974</t>
  </si>
  <si>
    <t xml:space="preserve">       _cons |  -11.74153   4.835319    -2.43   0.015    -21.21858    -2.26448</t>
  </si>
  <si>
    <t>. logit c_viol2 i.x i.qdrm lnwcnt if good_long==1 &amp; origo_dummy==0 &amp; (x==2 | x==3) &amp; mig_d==1</t>
  </si>
  <si>
    <t>Logistic regression                               Number of obs   =       5535</t>
  </si>
  <si>
    <t xml:space="preserve">                                                  LR chi2(12)     =     157.66</t>
  </si>
  <si>
    <t>Log likelihood = -1029.5015                       Pseudo R2       =     0.0711</t>
  </si>
  <si>
    <t xml:space="preserve">      origo  |  -.1224894   .1283222    -0.95   0.340    -.3739963    .1290175</t>
  </si>
  <si>
    <t xml:space="preserve">     201403  |  -.8264865   1.494651    -0.55   0.580    -3.755949    2.102976</t>
  </si>
  <si>
    <t xml:space="preserve">     201501  |  -2.109698   1.476741    -1.43   0.153    -5.004057    .7846602</t>
  </si>
  <si>
    <t xml:space="preserve">     201502  |  -1.685343   1.110889    -1.52   0.129    -3.862646    .4919603</t>
  </si>
  <si>
    <t xml:space="preserve">     201503  |  -2.035832   1.100884    -1.85   0.064    -4.193524    .1218605</t>
  </si>
  <si>
    <t xml:space="preserve">     201601  |  -.2485956   1.085447    -0.23   0.819    -2.376032    1.878841</t>
  </si>
  <si>
    <t xml:space="preserve">     201602  |  -.7431774   1.092703    -0.68   0.496    -2.884836    1.398481</t>
  </si>
  <si>
    <t xml:space="preserve">     201603  |  -.5432324   1.088452    -0.50   0.618    -2.676559    1.590094</t>
  </si>
  <si>
    <t xml:space="preserve">     201701  |  -.7252286   1.095551    -0.66   0.508    -2.872469    1.422012</t>
  </si>
  <si>
    <t xml:space="preserve">     201702  |  -1.093475   1.099151    -0.99   0.320    -3.247772    1.060822</t>
  </si>
  <si>
    <t xml:space="preserve">     201703  |  -.3393467   1.086797    -0.31   0.755    -2.469429    1.790735</t>
  </si>
  <si>
    <t xml:space="preserve">      lnwcnt |   .5397496   .0652867     8.27   0.000       .41179    .6677091</t>
  </si>
  <si>
    <t xml:space="preserve">       _cons |  -5.210099   1.157378    -4.50   0.000    -7.478518    -2.94168</t>
  </si>
  <si>
    <t>. logit c_viol2 i.x2 i.qdrm lnwcnt if good_long==1 &amp; mno_dummy==1 &amp; (x==1 | x==2) &amp; mig_d==1</t>
  </si>
  <si>
    <t>Logistic regression                               Number of obs   =        232</t>
  </si>
  <si>
    <t xml:space="preserve">                                                  LR chi2(8)      =      18.08</t>
  </si>
  <si>
    <t xml:space="preserve">                                                  Prob &gt; chi2     =     0.0207</t>
  </si>
  <si>
    <t>Log likelihood = -22.360741                       Pseudo R2       =     0.2879</t>
  </si>
  <si>
    <t xml:space="preserve">        mno  |  -1.159395   .9434339    -1.23   0.219    -3.008491    .6897014</t>
  </si>
  <si>
    <t xml:space="preserve">     201002  |   1.437592   1.688347     0.85   0.395    -1.871508    4.746692</t>
  </si>
  <si>
    <t xml:space="preserve">     201102  |   1.146681    1.61287     0.71   0.477    -2.014487    4.307849</t>
  </si>
  <si>
    <t xml:space="preserve">     201103  |   .9585634   1.624634     0.59   0.555     -2.22566    4.142787</t>
  </si>
  <si>
    <t xml:space="preserve">     201202  |  -.1826889   1.572255    -0.12   0.907    -3.264252    2.898874</t>
  </si>
  <si>
    <t xml:space="preserve">     201302  |   .5226951   1.591217     0.33   0.743    -2.596033    3.641423</t>
  </si>
  <si>
    <t xml:space="preserve">     201401  |   .3640729   1.583396     0.23   0.818    -2.739326    3.467471</t>
  </si>
  <si>
    <t xml:space="preserve">     201403  |          0  (omitted)</t>
  </si>
  <si>
    <t xml:space="preserve">     201501  |          0  (empty)</t>
  </si>
  <si>
    <t xml:space="preserve">      lnwcnt |   1.771682   .6228713     2.84   0.004     .5508771    2.992488</t>
  </si>
  <si>
    <t xml:space="preserve">       _cons |  -14.16592   4.474221    -3.17   0.002    -22.93523   -5.396608</t>
  </si>
  <si>
    <t>. logit c_viol2 i.x2 i.qdrm lnwcnt if good_long==1 &amp; mno_dummy==0 &amp; (x==1 | x==2) &amp; mig_d==1</t>
  </si>
  <si>
    <t xml:space="preserve">                                                  LR chi2(10)     =     341.46</t>
  </si>
  <si>
    <t>Log likelihood = -1296.8828                       Pseudo R2       =     0.1163</t>
  </si>
  <si>
    <t xml:space="preserve">        mno  |  -.1559309   .1144124    -1.36   0.173    -.3801751    .0683133</t>
  </si>
  <si>
    <t xml:space="preserve">     201502  |   .2243514   1.036545     0.22   0.829     -1.80724    2.255943</t>
  </si>
  <si>
    <t xml:space="preserve">     201503  |  -.0119728   1.029759    -0.01   0.991    -2.030263    2.006317</t>
  </si>
  <si>
    <t xml:space="preserve">     201601  |   2.010401   1.018734     1.97   0.048     .0137183    4.007083</t>
  </si>
  <si>
    <t xml:space="preserve">     201602  |   1.381791   1.024647     1.35   0.177    -.6264796    3.390062</t>
  </si>
  <si>
    <t xml:space="preserve">     201603  |     1.2315   1.024829     1.20   0.229    -.7771279    3.240128</t>
  </si>
  <si>
    <t xml:space="preserve">     201701  |     .93839   1.037659     0.90   0.366    -1.095383    2.972163</t>
  </si>
  <si>
    <t xml:space="preserve">     201702  |   .8198609   1.038696     0.79   0.430    -1.215945    2.855667</t>
  </si>
  <si>
    <t xml:space="preserve">     201703  |   1.723631   1.023793     1.68   0.092     -.282966    3.730227</t>
  </si>
  <si>
    <t xml:space="preserve">      lnwcnt |   .8242521   .0710412    11.60   0.000     .6850139    .9634904</t>
  </si>
  <si>
    <t xml:space="preserve">       _cons |  -9.048829   1.119539    -8.08   0.000    -11.24309   -6.854573</t>
  </si>
  <si>
    <t>year</t>
  </si>
  <si>
    <t>mig_d=1 &amp; VIOLENCE (viol2)</t>
  </si>
  <si>
    <t>. logit c_viol2 i.x  i.qdrm lnwcnt if good_long==1 &amp; mig_d==1 &amp; year&gt;2014</t>
  </si>
  <si>
    <t>Logistic regression                               Number of obs   =      10842</t>
  </si>
  <si>
    <t xml:space="preserve">                                                  LR chi2(11)     =     389.43</t>
  </si>
  <si>
    <t>Log likelihood = -1825.7993                       Pseudo R2       =     0.0964</t>
  </si>
  <si>
    <t xml:space="preserve">      index  |     .17216   .1131817     1.52   0.128     -.049672    .3939921</t>
  </si>
  <si>
    <t xml:space="preserve">      origo  |   .1082924    .116181     0.93   0.351    -.1194183     .336003</t>
  </si>
  <si>
    <t xml:space="preserve">     201502  |   1.225771   1.022001     1.20   0.230    -.7773134    3.228856</t>
  </si>
  <si>
    <t xml:space="preserve">     201503  |   1.000072   1.015869     0.98   0.325    -.9909957    2.991139</t>
  </si>
  <si>
    <t xml:space="preserve">     201601  |   2.927408   1.008052     2.90   0.004     .9516629    4.903154</t>
  </si>
  <si>
    <t xml:space="preserve">     201602  |   2.319653   1.012604     2.29   0.022      .334985    4.304322</t>
  </si>
  <si>
    <t xml:space="preserve">     201603  |     2.3832   1.011405     2.36   0.018     .4008827    4.365517</t>
  </si>
  <si>
    <t xml:space="preserve">     201701  |   2.164256   1.018138     2.13   0.034      .168743    4.159769</t>
  </si>
  <si>
    <t xml:space="preserve">     201702  |   1.892082   1.020055     1.85   0.064    -.1071891    3.891353</t>
  </si>
  <si>
    <t xml:space="preserve">     201703  |   2.660761   1.011073     2.63   0.008     .6790949    4.642427</t>
  </si>
  <si>
    <t xml:space="preserve">      lnwcnt |   .6837324   .0537464    12.72   0.000     .5783914    .7890734</t>
  </si>
  <si>
    <t xml:space="preserve">       _cons |  -9.321621   1.058607    -8.81   0.000    -11.39645    -7.24679</t>
  </si>
  <si>
    <t>. logit c_neg i.st  i.qdrm lnwcnt if good==1</t>
  </si>
  <si>
    <t xml:space="preserve">                                                  LR chi2(15)     =     822.87</t>
  </si>
  <si>
    <t>Log likelihood = -13508.869                       Pseudo R2       =     0.0296</t>
  </si>
  <si>
    <t xml:space="preserve">        c_neg |      Coef.   Std. Err.      z    P&gt;|z|     [95% Conf. Interval]</t>
  </si>
  <si>
    <t>mindenegyben  |  -.4871643   .8021765    -0.61   0.544    -2.059401    1.085073</t>
  </si>
  <si>
    <t xml:space="preserve">         888  |   1.501944   .7148609     2.10   0.036     .1008421    2.903045</t>
  </si>
  <si>
    <t xml:space="preserve">  magyaridok  |   1.628918   .7092416     2.30   0.022     .2388305    3.019006</t>
  </si>
  <si>
    <t xml:space="preserve">       lokal  |   1.112334   .7156121     1.55   0.120    -.2902399    2.514908</t>
  </si>
  <si>
    <t xml:space="preserve"> pestisracok  |   1.342898   .7184562     1.87   0.062      -.06525    2.751047</t>
  </si>
  <si>
    <t xml:space="preserve">       origo  |   2.053587   .7086864     2.90   0.004     .6645874    3.442587</t>
  </si>
  <si>
    <t xml:space="preserve">       index  |   2.087266   .7087152     2.95   0.003     .6982096    3.476322</t>
  </si>
  <si>
    <t xml:space="preserve">         mno  |   1.962339   .7092117     2.77   0.006     .5723101    3.352369</t>
  </si>
  <si>
    <t xml:space="preserve">      201601  |   .6332038   .0878367     7.21   0.000     .4610471    .8053605</t>
  </si>
  <si>
    <t xml:space="preserve">      201602  |   .8869059   .0840284    10.55   0.000     .7222133    1.051599</t>
  </si>
  <si>
    <t xml:space="preserve">      201603  |   .3307932   .0926705     3.57   0.000     .1491623    .5124241</t>
  </si>
  <si>
    <t xml:space="preserve">      201701  |   .1340964    .096842     1.38   0.166    -.0557105    .3239033</t>
  </si>
  <si>
    <t xml:space="preserve">      201702  |   .0088658    .098891     0.09   0.929    -.1849571    .2026887</t>
  </si>
  <si>
    <t xml:space="preserve">      201703  |   .4438078   .0890775     4.98   0.000     .2692191    .6183964</t>
  </si>
  <si>
    <t xml:space="preserve">       lnwcnt |   .4167362   .0257605    16.18   0.000     .3662465    .4672258</t>
  </si>
  <si>
    <t xml:space="preserve">        _cons |  -9.875391   .7246977   -13.63   0.000    -11.29577    -8.45501</t>
  </si>
  <si>
    <t>. logit c_neg i.ide i.qdrm lnwcnt if good==1</t>
  </si>
  <si>
    <t xml:space="preserve">                                                  LR chi2(10)     =     796.30</t>
  </si>
  <si>
    <t>Log likelihood = -13522.155                       Pseudo R2       =     0.0286</t>
  </si>
  <si>
    <t>close_to_gov  |   1.888104   .3358563     5.62   0.000     1.229838    2.546371</t>
  </si>
  <si>
    <t xml:space="preserve">       origo  |   2.448076   .3361871     7.28   0.000     1.789161     3.10699</t>
  </si>
  <si>
    <t xml:space="preserve">     non-gov  |   2.426154    .335207     7.24   0.000     1.769161    3.083148</t>
  </si>
  <si>
    <t xml:space="preserve">      201601  |   .6323628   .0878271     7.20   0.000     .4602249    .8045006</t>
  </si>
  <si>
    <t xml:space="preserve">      201602  |    .883305   .0840224    10.51   0.000     .7186241    1.047986</t>
  </si>
  <si>
    <t xml:space="preserve">      201603  |   .3184503   .0926447     3.44   0.001       .13687    .5000307</t>
  </si>
  <si>
    <t xml:space="preserve">      201701  |   .1147592   .0967663     1.19   0.236    -.0748993    .3044177</t>
  </si>
  <si>
    <t xml:space="preserve">      201702  |  -.0088625    .098821    -0.09   0.929    -.2025481    .1848231</t>
  </si>
  <si>
    <t xml:space="preserve">      201703  |   .4341091   .0889508     4.88   0.000     .2597688    .6084494</t>
  </si>
  <si>
    <t xml:space="preserve">       lnwcnt |   .4235976   .0255903    16.55   0.000     .3734414    .4737537</t>
  </si>
  <si>
    <t xml:space="preserve">        _cons |  -10.30027   .3670411   -28.06   0.000    -11.01965    -9.58088</t>
  </si>
  <si>
    <t>. ologit ter_o i.st  i.qdrm lnwcnt if good==1 &amp; mig_d==1</t>
  </si>
  <si>
    <t>Ordered logistic regression                       Number of obs   =       5634</t>
  </si>
  <si>
    <t xml:space="preserve">                                                  LR chi2(15)     =     135.61</t>
  </si>
  <si>
    <t>Log likelihood = -7589.6939                       Pseudo R2       =     0.0089</t>
  </si>
  <si>
    <t xml:space="preserve">        ter_o |      Coef.   Std. Err.      z    P&gt;|z|     [95% Conf. Interval]</t>
  </si>
  <si>
    <t>mindenegyben  |  -.4857151   .2933858    -1.66   0.098    -1.060741    .0893106</t>
  </si>
  <si>
    <t xml:space="preserve">         888  |  -.5279893   .1656477    -3.19   0.001    -.8526529   -.2033257</t>
  </si>
  <si>
    <t xml:space="preserve">  magyaridok  |  -.6780842   .1629107    -4.16   0.000    -.9973832   -.3587851</t>
  </si>
  <si>
    <t xml:space="preserve">       lokal  |  -.5261865   .1805759    -2.91   0.004    -.8801087   -.1722642</t>
  </si>
  <si>
    <t xml:space="preserve"> pestisracok  |  -.6032594   .1780202    -3.39   0.001    -.9521726   -.2543462</t>
  </si>
  <si>
    <t xml:space="preserve">       origo  |  -.3754993   .1783888    -2.10   0.035    -.7251349   -.0258637</t>
  </si>
  <si>
    <t xml:space="preserve">       index  |  -.8468711    .185826    -4.56   0.000    -1.211083   -.4826588</t>
  </si>
  <si>
    <t xml:space="preserve">         mno  |  -.8348479   .1711064    -4.88   0.000     -1.17021   -.4994856</t>
  </si>
  <si>
    <t xml:space="preserve">      201601  |  -.2603062   .0837125    -3.11   0.002    -.4243798   -.0962327</t>
  </si>
  <si>
    <t xml:space="preserve">      201602  |  -.2807342   .0838123    -3.35   0.001    -.4450032   -.1164652</t>
  </si>
  <si>
    <t xml:space="preserve">      201603  |  -.2005644   .0820115    -2.45   0.014    -.3613039   -.0398249</t>
  </si>
  <si>
    <t xml:space="preserve">      201701  |  -.6067008   .0946801    -6.41   0.000    -.7922705   -.4211312</t>
  </si>
  <si>
    <t xml:space="preserve">      201702  |    -.12253   .0858849    -1.43   0.154    -.2908613    .0458013</t>
  </si>
  <si>
    <t xml:space="preserve">      201703  |  -.5990331   .0897178    -6.68   0.000    -.7748768   -.4231893</t>
  </si>
  <si>
    <t xml:space="preserve">       lnwcnt |   .1825832   .0325816     5.60   0.000     .1187243     .246442</t>
  </si>
  <si>
    <t xml:space="preserve">        /cut1 |  -.4301019   .2478988                     -.9159747    .0557709</t>
  </si>
  <si>
    <t xml:space="preserve">        /cut2 |   .4841159   .2477819                     -.0015276    .9697595</t>
  </si>
  <si>
    <t xml:space="preserve">        /cut3 |   1.352669   .2484502                      .8657155    1.839622</t>
  </si>
  <si>
    <t>. ologit ter_o i.ide i.qdrm lnwcnt if good==1 &amp; mig_d==1</t>
  </si>
  <si>
    <t xml:space="preserve">                                                  LR chi2(10)     =     127.31</t>
  </si>
  <si>
    <t>Log likelihood = -7593.8414                       Pseudo R2       =     0.0083</t>
  </si>
  <si>
    <t>close_to_gov  |  -.4699261   .1360867    -3.45   0.001    -.7366511   -.2032011</t>
  </si>
  <si>
    <t xml:space="preserve">       origo  |  -.2379818    .157494    -1.51   0.131    -.5466643    .0707007</t>
  </si>
  <si>
    <t xml:space="preserve">     non-gov  |  -.6951865   .1446822    -4.80   0.000    -.9787585   -.4116146</t>
  </si>
  <si>
    <t xml:space="preserve">      201601  |  -.2467633   .0833905    -2.96   0.003    -.4102057   -.0833209</t>
  </si>
  <si>
    <t xml:space="preserve">      201602  |  -.2730829   .0835575    -3.27   0.001    -.4368526   -.1093131</t>
  </si>
  <si>
    <t xml:space="preserve">      201603  |  -.1856077   .0814977    -2.28   0.023    -.3453402   -.0258752</t>
  </si>
  <si>
    <t xml:space="preserve">      201701  |   -.581033   .0940535    -6.18   0.000    -.7653745   -.3966915</t>
  </si>
  <si>
    <t xml:space="preserve">      201702  |   -.096444   .0850643    -1.13   0.257    -.2631669     .070279</t>
  </si>
  <si>
    <t xml:space="preserve">      201703  |  -.5614655    .086726    -6.47   0.000    -.7314453   -.3914857</t>
  </si>
  <si>
    <t xml:space="preserve">       lnwcnt |   .1748669   .0322689     5.42   0.000      .111621    .2381127</t>
  </si>
  <si>
    <t xml:space="preserve">        /cut1 |  -.3218219   .2324282                     -.7773729    .1337291</t>
  </si>
  <si>
    <t xml:space="preserve">        /cut2 |   .5914668   .2323744                      .1360214    1.046912</t>
  </si>
  <si>
    <t xml:space="preserve">        /cut3 |    1.45882   .2332178                      1.001721    1.915918</t>
  </si>
  <si>
    <t>termig_mn</t>
  </si>
  <si>
    <t>ter=1 &amp; mig=0</t>
  </si>
  <si>
    <t>ter=0 &amp; mig=0</t>
  </si>
  <si>
    <t>ter=0 &amp; mig=1</t>
  </si>
  <si>
    <t>ter=1 &amp; mig=1</t>
  </si>
  <si>
    <t>terref_mn</t>
  </si>
  <si>
    <t>strength of stochastic causality</t>
  </si>
  <si>
    <t>pr(TER=1|REF)</t>
  </si>
  <si>
    <t>pr(TER=1|~REF)</t>
  </si>
  <si>
    <t>pr(TER=1|mig)</t>
  </si>
  <si>
    <t>pr(TER=1|~mig)</t>
  </si>
  <si>
    <t>stochastic causality</t>
  </si>
  <si>
    <t>ter_o</t>
  </si>
  <si>
    <t>tab st ter_o if good==1 &amp; mig_d==1</t>
  </si>
  <si>
    <t>tab st ter_o if good==1, nofreq row</t>
  </si>
  <si>
    <t>pr(c_viol=1) if mig_d=1 &amp; wo_count&lt;600</t>
  </si>
  <si>
    <t>pr(c_viol2=1) if mig_d=1 &amp; wo_count&lt;600</t>
  </si>
  <si>
    <t>viol_o</t>
  </si>
  <si>
    <t>tab st viol_o if good==1 &amp; mig_d==1 &amp; ci_viol2&gt;0, nofreq row chi</t>
  </si>
  <si>
    <t>tab st viol_o if good==1 &amp; mig_d==1 &amp; ci_viol2&gt;0</t>
  </si>
  <si>
    <t>. logit c_viol2 i.st  i.qdrm lnwcnt if good==1 &amp; mig_d==1</t>
  </si>
  <si>
    <t xml:space="preserve">                                                  LR chi2(15)     =     931.14</t>
  </si>
  <si>
    <t>Log likelihood =  -6491.264                       Pseudo R2       =     0.0669</t>
  </si>
  <si>
    <t xml:space="preserve">      c_viol2 |      Coef.   Std. Err.      z    P&gt;|z|     [95% Conf. Interval]</t>
  </si>
  <si>
    <t>mindenegyben  |  -.6317025   .2555293    -2.47   0.013    -1.132531   -.1308744</t>
  </si>
  <si>
    <t xml:space="preserve">         888  |    -.55191   .1261944    -4.37   0.000    -.7992466   -.3045735</t>
  </si>
  <si>
    <t xml:space="preserve">  magyaridok  |  -1.120756   .1259005    -8.90   0.000    -1.367516    -.873995</t>
  </si>
  <si>
    <t xml:space="preserve">       lokal  |  -1.278205   .1561814    -8.18   0.000    -1.584315   -.9720955</t>
  </si>
  <si>
    <t xml:space="preserve"> pestisracok  |  -.9757473   .1420211    -6.87   0.000    -1.254104    -.697391</t>
  </si>
  <si>
    <t xml:space="preserve">       origo  |  -1.295345   .1490539    -8.69   0.000    -1.587485   -1.003204</t>
  </si>
  <si>
    <t xml:space="preserve">       index  |  -1.167521    .149111    -7.83   0.000    -1.459773    -.875269</t>
  </si>
  <si>
    <t xml:space="preserve">         mno  |  -1.350591   .1387342    -9.74   0.000    -1.622505   -1.078678</t>
  </si>
  <si>
    <t xml:space="preserve">      201601  |   2.005637    .112642    17.81   0.000     1.784863    2.226412</t>
  </si>
  <si>
    <t xml:space="preserve">      201602  |   1.749729   .1182292    14.80   0.000     1.518004    1.981454</t>
  </si>
  <si>
    <t xml:space="preserve">      201603  |   1.614439   .1175184    13.74   0.000     1.384107    1.844771</t>
  </si>
  <si>
    <t xml:space="preserve">      201701  |   1.500713   .1247694    12.03   0.000      1.25617    1.745257</t>
  </si>
  <si>
    <t xml:space="preserve">      201702  |   .8450395   .1348763     6.27   0.000     .5806869    1.109392</t>
  </si>
  <si>
    <t xml:space="preserve">      201703  |    1.54432    .119615    12.91   0.000     1.309879    1.778761</t>
  </si>
  <si>
    <t xml:space="preserve">       lnwcnt |   .4664652   .0322268    14.47   0.000     .4033017    .5296286</t>
  </si>
  <si>
    <t xml:space="preserve">        _cons |  -5.755057   .2390147   -24.08   0.000    -6.223517   -5.286596</t>
  </si>
  <si>
    <t>. logit c_viol2 i.ide i.qdrm lnwcnt if good==1 &amp; mig_d==1</t>
  </si>
  <si>
    <t xml:space="preserve">                                                  LR chi2(10)     =     833.28</t>
  </si>
  <si>
    <t>Log likelihood = -6540.1931                       Pseudo R2       =     0.0599</t>
  </si>
  <si>
    <t>close_to_gov  |  -.7617385   .1075646    -7.08   0.000    -.9725613   -.5509157</t>
  </si>
  <si>
    <t xml:space="preserve">       origo  |  -1.127049   .1385301    -8.14   0.000    -1.398563   -.8555346</t>
  </si>
  <si>
    <t xml:space="preserve">     non-gov  |  -1.102675   .1190846    -9.26   0.000    -1.336076   -.8692734</t>
  </si>
  <si>
    <t xml:space="preserve">      201601  |   2.039217   .1123783    18.15   0.000      1.81896    2.259474</t>
  </si>
  <si>
    <t xml:space="preserve">      201602  |   1.798445   .1179298    15.25   0.000     1.567306    2.029583</t>
  </si>
  <si>
    <t xml:space="preserve">      201603  |   1.676254   .1170982    14.31   0.000     1.446746    1.905762</t>
  </si>
  <si>
    <t xml:space="preserve">      201701  |   1.555944   .1242535    12.52   0.000     1.312412    1.799477</t>
  </si>
  <si>
    <t xml:space="preserve">      201702  |   .9041155   .1342681     6.73   0.000     .6409548    1.167276</t>
  </si>
  <si>
    <t xml:space="preserve">      201703  |   1.565684   .1185185    13.21   0.000     1.333392    1.797976</t>
  </si>
  <si>
    <t xml:space="preserve">       lnwcnt |   .4368069   .0319161    13.69   0.000     .3742525    .4993614</t>
  </si>
  <si>
    <t xml:space="preserve">        _cons |  -5.791283    .230503   -25.12   0.000    -6.243061   -5.339506</t>
  </si>
  <si>
    <t>. ologit viol_o i.st  i.qdrm lnwcnt if good==1 &amp; mig_d==1</t>
  </si>
  <si>
    <t>Ordered logistic regression                       Number of obs   =       1883</t>
  </si>
  <si>
    <t xml:space="preserve">                                                  LR chi2(15)     =     100.03</t>
  </si>
  <si>
    <t>Log likelihood = -2429.2989                       Pseudo R2       =     0.0202</t>
  </si>
  <si>
    <t xml:space="preserve">       viol_o |      Coef.   Std. Err.      z    P&gt;|z|     [95% Conf. Interval]</t>
  </si>
  <si>
    <t>mindenegyben  |  -1.239596   .4570317    -2.71   0.007    -2.135361   -.3438302</t>
  </si>
  <si>
    <t xml:space="preserve">         888  |  -.4206101    .220075    -1.91   0.056    -.8519491    .0107289</t>
  </si>
  <si>
    <t xml:space="preserve">  magyaridok  |  -.7849788   .2200991    -3.57   0.000    -1.216365   -.3535924</t>
  </si>
  <si>
    <t xml:space="preserve">       lokal  |  -.1940303   .2726009    -0.71   0.477    -.7283182    .3402575</t>
  </si>
  <si>
    <t xml:space="preserve"> pestisracok  |  -.7899665   .2480477    -3.18   0.001    -1.276131   -.3038019</t>
  </si>
  <si>
    <t xml:space="preserve">       origo  |  -.6143647    .260966    -2.35   0.019    -1.125849   -.1028807</t>
  </si>
  <si>
    <t xml:space="preserve">       index  |   -.867447   .2632726    -3.29   0.001    -1.383452   -.3514422</t>
  </si>
  <si>
    <t xml:space="preserve">         mno  |  -.9808955   .2445267    -4.01   0.000    -1.460159    -.501632</t>
  </si>
  <si>
    <t xml:space="preserve">      201601  |   1.122926   .2275934     4.93   0.000     .6768516    1.569001</t>
  </si>
  <si>
    <t xml:space="preserve">      201602  |   .8802377   .2367824     3.72   0.000     .4161527    1.344323</t>
  </si>
  <si>
    <t xml:space="preserve">      201603  |   .6079169   .2361043     2.57   0.010     .1451609    1.070673</t>
  </si>
  <si>
    <t xml:space="preserve">      201701  |   .9835355   .2492421     3.95   0.000       .49503    1.472041</t>
  </si>
  <si>
    <t xml:space="preserve">      201702  |   .9446391   .2604363     3.63   0.000     .4341933    1.455085</t>
  </si>
  <si>
    <t xml:space="preserve">      201703  |   .6181308   .2383132     2.59   0.009     .1510455    1.085216</t>
  </si>
  <si>
    <t xml:space="preserve">       lnwcnt |  -.1097201   .0544772    -2.01   0.044    -.2164935   -.0029468</t>
  </si>
  <si>
    <t xml:space="preserve">        /cut1 |  -.8277556   .4531772                     -1.715967    .0604553</t>
  </si>
  <si>
    <t xml:space="preserve">        /cut2 |  -.1541572   .4524292                     -1.040902    .7325878</t>
  </si>
  <si>
    <t xml:space="preserve">        /cut3 |   .7644099    .452359                     -.1221975    1.651017</t>
  </si>
  <si>
    <t>. ologit viol_o i.ide i.qdrm lnwcnt if good==1 &amp; mig_d==1</t>
  </si>
  <si>
    <t xml:space="preserve">                                                  LR chi2(10)     =      75.80</t>
  </si>
  <si>
    <t>Log likelihood = -2441.4138                       Pseudo R2       =     0.0153</t>
  </si>
  <si>
    <t>close_to_gov  |  -.3516061   .1890833    -1.86   0.063    -.7222025    .0189903</t>
  </si>
  <si>
    <t xml:space="preserve">       origo  |  -.3677177   .2433968    -1.51   0.131    -.8447667    .1093313</t>
  </si>
  <si>
    <t xml:space="preserve">     non-gov  |  -.6641211   .2097149    -3.17   0.002    -1.075155   -.2530873</t>
  </si>
  <si>
    <t xml:space="preserve">      201601  |   1.188969   .2269366     5.24   0.000     .7441814    1.633756</t>
  </si>
  <si>
    <t xml:space="preserve">      201602  |   .9283311    .236123     3.93   0.000     .4655385    1.391124</t>
  </si>
  <si>
    <t xml:space="preserve">      201603  |   .6836502   .2352187     2.91   0.004       .22263     1.14467</t>
  </si>
  <si>
    <t xml:space="preserve">      201701  |   1.088953   .2479638     4.39   0.000     .6029527    1.574953</t>
  </si>
  <si>
    <t xml:space="preserve">      201702  |   1.055822   .2592136     4.07   0.000      .547773    1.563872</t>
  </si>
  <si>
    <t xml:space="preserve">      201703  |   .7372486   .2364347     3.12   0.002     .2738451    1.200652</t>
  </si>
  <si>
    <t xml:space="preserve">       lnwcnt |   -.145528   .0537921    -2.71   0.007    -.2509585   -.0400975</t>
  </si>
  <si>
    <t xml:space="preserve">        /cut1 |  -.7044725   .4409083                     -1.568637    .1596918</t>
  </si>
  <si>
    <t xml:space="preserve">        /cut2 |  -.0376245    .440234                     -.9004673    .8252183</t>
  </si>
  <si>
    <t xml:space="preserve">        /cut3 |   .8705651   .4404669                      .0072659    1.733864</t>
  </si>
  <si>
    <t>ttkssz_d</t>
  </si>
  <si>
    <t>c_asoros</t>
  </si>
  <si>
    <t>topics</t>
  </si>
  <si>
    <t>orban_d</t>
  </si>
  <si>
    <t>krrpc_d</t>
  </si>
  <si>
    <t>nato_d</t>
  </si>
  <si>
    <t>c_plt1</t>
  </si>
  <si>
    <t>c_usa</t>
  </si>
  <si>
    <t>c_hngr</t>
  </si>
  <si>
    <t>soros_d</t>
  </si>
  <si>
    <t>c_mltr</t>
  </si>
  <si>
    <t>c_eu</t>
  </si>
  <si>
    <t>c_grmn</t>
  </si>
  <si>
    <t>c_ter=1 if mig_d=1</t>
  </si>
  <si>
    <t>mig_d if c_ref=1</t>
  </si>
  <si>
    <t>c_ter if míg_d=1</t>
  </si>
  <si>
    <t>c_voil2 if míg_d=1</t>
  </si>
  <si>
    <t>c_viol2 if míg_d=1</t>
  </si>
  <si>
    <t>c_isr</t>
  </si>
  <si>
    <t>c_slm</t>
  </si>
  <si>
    <t>c_syria</t>
  </si>
  <si>
    <t>c_lbrl</t>
  </si>
  <si>
    <t>nyugat_d</t>
  </si>
  <si>
    <t>c_isis</t>
  </si>
  <si>
    <t>Matrix of vectoral distance of nine news portals by words used only in the hidfo.hu, N = 22,202</t>
  </si>
  <si>
    <t>Marix of vectoral distance of nine news portals by total number of words used, N = 519,307</t>
  </si>
  <si>
    <t>topics / categories</t>
  </si>
  <si>
    <t>Share of different topics (categories) in total number of articles by news portals, %</t>
  </si>
  <si>
    <t>coordinates</t>
  </si>
  <si>
    <t>p888</t>
  </si>
  <si>
    <t>mi</t>
  </si>
  <si>
    <t>lo</t>
  </si>
  <si>
    <t>ps</t>
  </si>
  <si>
    <t>dimensions</t>
  </si>
  <si>
    <t xml:space="preserve">Figure: Vectoral distance of nine news portals </t>
  </si>
  <si>
    <t>causality, stochastic</t>
  </si>
  <si>
    <t xml:space="preserve">coeff. of correlation </t>
  </si>
  <si>
    <t>c_viol2 &amp; mig_d</t>
  </si>
  <si>
    <t>strength of stochastic causality, Boudon, 1974</t>
  </si>
  <si>
    <t>violmig_mn</t>
  </si>
  <si>
    <t>pr(VIOL2=1|mig)</t>
  </si>
  <si>
    <t>pr(VIOL2=1|~mig)</t>
  </si>
  <si>
    <t>viol2 &amp; mig  stochastic causal relationship = the migrant is cause of the VIOLENCE</t>
  </si>
  <si>
    <t>ter &amp; mig  stochastic causal relationship = the migrant is cause of the TERROR</t>
  </si>
  <si>
    <t xml:space="preserve">    0.2627**</t>
  </si>
  <si>
    <t xml:space="preserve">    0.0968**</t>
  </si>
  <si>
    <t xml:space="preserve">    0.1316**</t>
  </si>
  <si>
    <t xml:space="preserve">    0.0922**</t>
  </si>
  <si>
    <t xml:space="preserve">    0.0575**</t>
  </si>
  <si>
    <t xml:space="preserve">   0.0704**</t>
  </si>
  <si>
    <t xml:space="preserve">   0.0330**</t>
  </si>
  <si>
    <t xml:space="preserve">   0.0424**</t>
  </si>
  <si>
    <t xml:space="preserve">   0.0416**</t>
  </si>
  <si>
    <t>d(x,Moszkva), km</t>
  </si>
  <si>
    <t>d(x,Moszkva), %</t>
  </si>
  <si>
    <t>Voronyezs</t>
  </si>
  <si>
    <t>Csernobil</t>
  </si>
  <si>
    <t>Zsitomír</t>
  </si>
  <si>
    <t>Penza</t>
  </si>
  <si>
    <t>Dubna</t>
  </si>
  <si>
    <r>
      <t xml:space="preserve">migrant </t>
    </r>
    <r>
      <rPr>
        <sz val="11"/>
        <color theme="1"/>
        <rFont val="Calibri"/>
        <family val="2"/>
      </rPr>
      <t>→ TERROR &amp; migrant → VIOLENCE</t>
    </r>
  </si>
  <si>
    <t xml:space="preserve">          0 |     47,947        4.67        4.67</t>
  </si>
  <si>
    <t xml:space="preserve">          1 |    979,706       95.33      100.00</t>
  </si>
  <si>
    <t xml:space="preserve">      Total |  1,027,653      100.00</t>
  </si>
  <si>
    <t>if good==1</t>
  </si>
  <si>
    <t>mindenegy</t>
  </si>
  <si>
    <t>magyarido</t>
  </si>
  <si>
    <t>pestisrac</t>
  </si>
  <si>
    <t>.</t>
  </si>
  <si>
    <t>. logit c_neg i.x i.qdrm lnwcnt if good_long==1 &amp; origo_dummy==1</t>
  </si>
  <si>
    <t>Logistic regression                               Number of obs   =     354433</t>
  </si>
  <si>
    <t xml:space="preserve">                                                  LR chi2(15)     =     706.09</t>
  </si>
  <si>
    <t>Log likelihood = -5205.0163                       Pseudo R2       =     0.0635</t>
  </si>
  <si>
    <t xml:space="preserve">      origo  |   -.284738   .0773939    -3.68   0.000    -.4364274   -.1330487</t>
  </si>
  <si>
    <t xml:space="preserve">     201002  |  -1.125665   .2960112    -3.80   0.000    -1.705836   -.5454938</t>
  </si>
  <si>
    <t xml:space="preserve">     201003  |  -.6158274   .2437675    -2.53   0.012    -1.093603   -.1380519</t>
  </si>
  <si>
    <t xml:space="preserve">     201101  |  -.4117214   .2285374    -1.80   0.072    -.8596465    .0362038</t>
  </si>
  <si>
    <t xml:space="preserve">     201102  |  -.5951624   .2667677    -2.23   0.026    -1.118018   -.0723072</t>
  </si>
  <si>
    <t xml:space="preserve">     201103  |  -.0082654   .2067313    -0.04   0.968    -.4134513    .3969205</t>
  </si>
  <si>
    <t xml:space="preserve">     201201  |   .1662844   .1900374     0.88   0.382     -.206182    .5387509</t>
  </si>
  <si>
    <t xml:space="preserve">     201202  |   .2042704   .1877753     1.09   0.277    -.1637625    .5723033</t>
  </si>
  <si>
    <t xml:space="preserve">     201203  |  -.0371215   .1995838    -0.19   0.852    -.4282986    .3540555</t>
  </si>
  <si>
    <t xml:space="preserve">     201301  |    .232799   .1883177     1.24   0.216     -.136297     .601895</t>
  </si>
  <si>
    <t xml:space="preserve">     201302  |   .2589596   .1883159     1.38   0.169    -.1101328     .628052</t>
  </si>
  <si>
    <t xml:space="preserve">     201303  |  -.5756905   .2355146    -2.44   0.015    -1.037291   -.1140903</t>
  </si>
  <si>
    <t xml:space="preserve">     201401  |   1.325416   .1612484     8.22   0.000     1.009374    1.641457</t>
  </si>
  <si>
    <t xml:space="preserve">     201402  |   .4438713   .2161839     2.05   0.040     .0201586     .867584</t>
  </si>
  <si>
    <t xml:space="preserve">      lnwcnt |   .7289412    .036755    19.83   0.000     .6569027    .8009797</t>
  </si>
  <si>
    <t xml:space="preserve">       _cons |  -10.11326   .2512052   -40.26   0.000    -10.60561   -9.620902</t>
  </si>
  <si>
    <t>. logit c_neg i.x i.qdrm lnwcnt if good_long==1 &amp; origo_dummy==0</t>
  </si>
  <si>
    <t xml:space="preserve">                                                  LR chi2(12)     =     644.30</t>
  </si>
  <si>
    <t>Log likelihood = -10236.139                       Pseudo R2       =     0.0305</t>
  </si>
  <si>
    <t xml:space="preserve">      origo  |  -.1106674   .0485567    -2.28   0.023    -.2058368   -.0154981</t>
  </si>
  <si>
    <t xml:space="preserve">     201403  |  -1.866017   .1235681   -15.10   0.000    -2.108207   -1.623828</t>
  </si>
  <si>
    <t xml:space="preserve">     201501  |  -1.264241   .0997848   -12.67   0.000    -1.459816   -1.068667</t>
  </si>
  <si>
    <t xml:space="preserve">     201502  |  -1.820493   .1226322   -14.85   0.000    -2.060847   -1.580138</t>
  </si>
  <si>
    <t xml:space="preserve">     201503  |  -1.762752   .1190028   -14.81   0.000    -1.995993   -1.529511</t>
  </si>
  <si>
    <t xml:space="preserve">     201601  |  -1.076064   .0952834   -11.29   0.000    -1.262816   -.8893122</t>
  </si>
  <si>
    <t xml:space="preserve">     201602  |  -.8951683   .0900506    -9.94   0.000    -1.071664   -.7186725</t>
  </si>
  <si>
    <t xml:space="preserve">     201603  |  -1.412725   .1058803   -13.34   0.000    -1.620246   -1.205203</t>
  </si>
  <si>
    <t xml:space="preserve">     201701  |   -1.44409   .1066464   -13.54   0.000    -1.653113   -1.235067</t>
  </si>
  <si>
    <t xml:space="preserve">     201702  |   -1.72044   .1151376   -14.94   0.000    -1.946106   -1.494775</t>
  </si>
  <si>
    <t xml:space="preserve">     201703  |  -1.290966   .0953509   -13.54   0.000    -1.477851   -1.104082</t>
  </si>
  <si>
    <t xml:space="preserve">      lnwcnt |   .3653921   .0267028    13.68   0.000     .3130556    .4177286</t>
  </si>
  <si>
    <t xml:space="preserve">       _cons |  -5.734479   .1617904   -35.44   0.000    -6.051582   -5.417375</t>
  </si>
  <si>
    <t>pr(míg=1)</t>
  </si>
  <si>
    <t xml:space="preserve">                                                  LR chi2(15)     =     126.63</t>
  </si>
  <si>
    <t>Log likelihood = -1405.8629                       Pseudo R2       =     0.0431</t>
  </si>
  <si>
    <t xml:space="preserve">      origo  |  -.4401233   .1677073    -2.62   0.009    -.7688235    -.111423</t>
  </si>
  <si>
    <t xml:space="preserve">     201002  |  -.0924484   .5176805    -0.18   0.858    -1.107084    .9221867</t>
  </si>
  <si>
    <t xml:space="preserve">     201003  |  -.1286784   .5177092    -0.25   0.804     -1.14337     .886013</t>
  </si>
  <si>
    <t xml:space="preserve">     201101  |   .5663791   .4434843     1.28   0.202    -.3028341    1.435592</t>
  </si>
  <si>
    <t xml:space="preserve">     201102  |  -.4050866   .6131734    -0.66   0.509    -1.606884    .7967112</t>
  </si>
  <si>
    <t xml:space="preserve">     201103  |   .6664319   .4381512     1.52   0.128    -.1923287    1.525192</t>
  </si>
  <si>
    <t xml:space="preserve">     201201  |  -.0337536   .4861106    -0.07   0.945    -.9865129    .9190058</t>
  </si>
  <si>
    <t xml:space="preserve">     201202  |   .6387119   .4252031     1.50   0.133    -.1946709    1.472095</t>
  </si>
  <si>
    <t xml:space="preserve">     201203  |   .8287718   .4157179     1.99   0.046     .0139797    1.643564</t>
  </si>
  <si>
    <t xml:space="preserve">     201301  |   .9226079   .4107334     2.25   0.025     .1175852    1.727631</t>
  </si>
  <si>
    <t xml:space="preserve">     201302  |   -.245676   .5177647    -0.47   0.635    -1.260476    .7691242</t>
  </si>
  <si>
    <t xml:space="preserve">     201303  |   .6143923   .4333298     1.42   0.156    -.2349184    1.463703</t>
  </si>
  <si>
    <t xml:space="preserve">     201401  |   .4440394   .4435062     1.00   0.317    -.4252168    1.313296</t>
  </si>
  <si>
    <t xml:space="preserve">     201402  |   .5015976   .5180667     0.97   0.333    -.5137945     1.51699</t>
  </si>
  <si>
    <t xml:space="preserve">      lnwcnt |   .7902358   .0796848     9.92   0.000     .6340565    .9464152</t>
  </si>
  <si>
    <t xml:space="preserve">       _cons |  -12.20978   .5722001   -21.34   0.000    -13.33127   -11.08829</t>
  </si>
  <si>
    <t>. logit mig_d i.x i.qdrm lnwcnt if good_long==1 &amp; origo_dummy==1 &amp; (x==2 | x==3) &amp; c_re</t>
  </si>
  <si>
    <t>&gt; f==1</t>
  </si>
  <si>
    <t>Logistic regression                               Number of obs   =       4830</t>
  </si>
  <si>
    <t xml:space="preserve">                                                  LR chi2(15)     =      34.81</t>
  </si>
  <si>
    <t xml:space="preserve">                                                  Prob &gt; chi2     =     0.0026</t>
  </si>
  <si>
    <t>Log likelihood = -718.52249                       Pseudo R2       =     0.0237</t>
  </si>
  <si>
    <t xml:space="preserve">      origo  |  -.4222654   .1701105    -2.48   0.013    -.7556758    -.088855</t>
  </si>
  <si>
    <t xml:space="preserve">     201002  |  -.0217376   .5242178    -0.04   0.967    -1.049186     1.00571</t>
  </si>
  <si>
    <t xml:space="preserve">     201003  |  -.0442166   .5240944    -0.08   0.933    -1.071423    .9829896</t>
  </si>
  <si>
    <t xml:space="preserve">     201101  |   .4313229   .4502491     0.96   0.338     -.451149    1.313795</t>
  </si>
  <si>
    <t xml:space="preserve">     201102  |   -.663342   .6182519    -1.07   0.283    -1.875093    .5484095</t>
  </si>
  <si>
    <t xml:space="preserve">     201103  |   .7394596   .4457941     1.66   0.097    -.1342808      1.6132</t>
  </si>
  <si>
    <t xml:space="preserve">     201201  |   .0956385   .4930579     0.19   0.846    -.8707372    1.062014</t>
  </si>
  <si>
    <t xml:space="preserve">     201202  |   .5678355   .4318517     1.31   0.189    -.2785782    1.414249</t>
  </si>
  <si>
    <t xml:space="preserve">     201203  |    .855964   .4229453     2.02   0.043     .0270064    1.684922</t>
  </si>
  <si>
    <t xml:space="preserve">     201301  |   .9402194   .4182016     2.25   0.025     .1205594    1.759879</t>
  </si>
  <si>
    <t xml:space="preserve">     201302  |  -.3197316   .5237546    -0.61   0.542    -1.346272    .7068085</t>
  </si>
  <si>
    <t xml:space="preserve">     201303  |   .5358029   .4401613     1.22   0.223    -.3268974    1.398503</t>
  </si>
  <si>
    <t xml:space="preserve">     201401  |   .2150464   .4502365     0.48   0.633    -.6674009    1.097494</t>
  </si>
  <si>
    <t xml:space="preserve">     201402  |   .4485619   .5280163     0.85   0.396     -.586331    1.483455</t>
  </si>
  <si>
    <t xml:space="preserve">      lnwcnt |   .0894929   .0801448     1.12   0.264    -.0675881    .2465739</t>
  </si>
  <si>
    <t xml:space="preserve">       _cons |  -4.045096   .5744134    -7.04   0.000    -5.170925   -2.919266</t>
  </si>
  <si>
    <t>. logit mig_d i.x i.qdrm lnwcnt if good_long==1 &amp; origo_dummy==0 &amp; (x==2 | x==3) &amp; c_re</t>
  </si>
  <si>
    <t>. logit c_ter i.x i.qdrm lnwcnt if good_long==1 &amp; origo_dummy==0 &amp; mig_d==1</t>
  </si>
  <si>
    <t>note: 201402.qdrm != 0 predicts failure perfectly</t>
  </si>
  <si>
    <t>note: 201703.qdrm omitted because of collinearity</t>
  </si>
  <si>
    <t xml:space="preserve">      201402.qdrm dropped and 9 obs not used</t>
  </si>
  <si>
    <t>. logit c_termig i.x i.qdrm lnwcnt if good_long==1 &amp; origo_dummy==0 &amp; (x==2 | x==3)</t>
  </si>
  <si>
    <t xml:space="preserve">      201402.qdrm dropped and 11815 obs not used</t>
  </si>
  <si>
    <t xml:space="preserve">    c_termig |      Coef.   Std. Err.      z    P&gt;|z|     [95% Conf. Interval]</t>
  </si>
  <si>
    <t>tab year c_viol2 if good_long==1 &amp; mig_d==1 &amp; (x==2 | x==3 )</t>
  </si>
  <si>
    <t>pr(c_ter=1) if mig_d=1 &amp; wo_count&lt;600</t>
  </si>
  <si>
    <t>ide2</t>
  </si>
  <si>
    <t>pr (mig_d=1) if c_ref=1</t>
  </si>
  <si>
    <t>. logit mig_d i.ide2 i.qdrm lnwcnt if good==1 &amp; c_ref==1</t>
  </si>
  <si>
    <t>Logistic regression                               Number of obs   =      51706</t>
  </si>
  <si>
    <t xml:space="preserve">                                                  LR chi2(10)     =    1979.25</t>
  </si>
  <si>
    <t>Log likelihood = -34572.552                       Pseudo R2       =     0.0278</t>
  </si>
  <si>
    <t xml:space="preserve">         ide2 |</t>
  </si>
  <si>
    <t>close_to_gov  |  -.5689852   .0828321    -6.87   0.000    -.7313332   -.4066373</t>
  </si>
  <si>
    <t xml:space="preserve">       origo  |  -1.279065   .0859589   -14.88   0.000    -1.447541   -1.110588</t>
  </si>
  <si>
    <t xml:space="preserve">     non-gov  |  -1.352132   .0837806   -16.14   0.000    -1.516339   -1.187925</t>
  </si>
  <si>
    <t xml:space="preserve">      201601  |   .0347871   .0301925     1.15   0.249    -.0243891    .0939633</t>
  </si>
  <si>
    <t xml:space="preserve">      201602  |  -.0937327    .031759    -2.95   0.003    -.1559792   -.0314861</t>
  </si>
  <si>
    <t xml:space="preserve">      201603  |  -.0901261   .0306454    -2.94   0.003    -.1501899   -.0300623</t>
  </si>
  <si>
    <t xml:space="preserve">      201701  |  -.0836541   .0336616    -2.49   0.013    -.1496297   -.0176785</t>
  </si>
  <si>
    <t xml:space="preserve">      201702  |   .0724851   .0330557     2.19   0.028     .0076971    .1372732</t>
  </si>
  <si>
    <t xml:space="preserve">      201703  |  -.0148171   .0312066    -0.47   0.635    -.0759809    .0463466</t>
  </si>
  <si>
    <t xml:space="preserve">       lnwcnt |  -.0402266    .011426    -3.52   0.000    -.0626212    -.017832</t>
  </si>
  <si>
    <t xml:space="preserve">        _cons |   1.329299   .1044326    12.73   0.000     1.124615    1.533983</t>
  </si>
  <si>
    <t>pr(c_mig_1 ) if c_ref=1</t>
  </si>
  <si>
    <t xml:space="preserve">          0 |    552,036       53.72       53.72</t>
  </si>
  <si>
    <t xml:space="preserve">          1 |    475,617       46.28      100.00</t>
  </si>
  <si>
    <t>pr(c_neg=1) if c_rus=1</t>
  </si>
  <si>
    <t>Multidimensional Scaling (MDS), with ALSCAL method, level of measurement: interval; distances are created from the data; euclidean distances</t>
  </si>
  <si>
    <t>The first attempt to build the RSPV (Russian State Propaganda Vector)</t>
  </si>
  <si>
    <t>Analysis used: methods of quantitative lingustics</t>
  </si>
  <si>
    <t>controlled by lnwcnt &amp; qdrm</t>
  </si>
  <si>
    <t>coefficiences from the logit estimations</t>
  </si>
  <si>
    <t>site</t>
  </si>
  <si>
    <r>
      <t xml:space="preserve">migrant </t>
    </r>
    <r>
      <rPr>
        <sz val="11"/>
        <color theme="1"/>
        <rFont val="Calibri"/>
        <family val="2"/>
      </rPr>
      <t>→ TERROR &amp; NEGATIVE</t>
    </r>
  </si>
  <si>
    <t>negative &amp; russian</t>
  </si>
  <si>
    <t>pr [(migrant=1) if REFUGEE=1] Origo vs. Index</t>
  </si>
  <si>
    <t>pr (NEGATIVE=1) Origo vs. Index</t>
  </si>
  <si>
    <t>pr (migrant=1) Origo vs. Index</t>
  </si>
  <si>
    <t>1.2</t>
  </si>
  <si>
    <t>1.3</t>
  </si>
  <si>
    <t>1.4</t>
  </si>
  <si>
    <t>1.5</t>
  </si>
  <si>
    <t>pr [(TERROR=1)  if migrant=1] Origo vs. Index</t>
  </si>
  <si>
    <t>pr [(VIOLENCE=1)  if migrant=1] Origo vs. Index</t>
  </si>
  <si>
    <t>differences between index and origo</t>
  </si>
  <si>
    <t>O ≈ I</t>
  </si>
  <si>
    <t>Possible State Russian Impact</t>
  </si>
  <si>
    <t>pr (NEGATIVE=1)</t>
  </si>
  <si>
    <t>pr [(migrant=1) if REFUGEE=1]</t>
  </si>
  <si>
    <t>pr [(TERROR=1 ) if migrant=1]</t>
  </si>
  <si>
    <t>pr (TERROR =1 &amp; migrant=1)</t>
  </si>
  <si>
    <t>pr [(VIOLENCE=1) if migrant=1)</t>
  </si>
  <si>
    <t>hidfo ≈ lokal, hidfo ≈ pesti_sracok; 888, magyar_idok</t>
  </si>
  <si>
    <t>hidfo ≈ 888, magyar_idok; lokal, pesti_sracok</t>
  </si>
  <si>
    <r>
      <t>hidfo ≈</t>
    </r>
    <r>
      <rPr>
        <sz val="11"/>
        <color theme="1"/>
        <rFont val="Calibri"/>
        <family val="2"/>
      </rPr>
      <t xml:space="preserve"> 888, hidfo ≈ lokal; magyaridok.hu, pesti_sracok</t>
    </r>
  </si>
  <si>
    <t>hidfo ≈ 888; magyaridok.hu, lokal, pestisracok.hu</t>
  </si>
  <si>
    <t>hidfo ≈ 888; magyaridok.hu, lokal(+), pestisracok.hu</t>
  </si>
  <si>
    <t>summary of the analysis</t>
  </si>
  <si>
    <t>period of time: 2010-2017</t>
  </si>
  <si>
    <t>period of time: from September 2015 to December 2017</t>
  </si>
  <si>
    <t>Budapest, March 19th, 2018</t>
  </si>
  <si>
    <t>pro_governmental_sites</t>
  </si>
  <si>
    <t>russian_state_propaganda_site</t>
  </si>
  <si>
    <t>close_to_gov</t>
  </si>
  <si>
    <t>non-gov</t>
  </si>
  <si>
    <t>news portals close to Victor Orban's government</t>
  </si>
  <si>
    <t>indenpendent news portals</t>
  </si>
  <si>
    <t>the news portal of russian state propaganda (hidfo.ru)</t>
  </si>
  <si>
    <t>Russian state propaganda portal</t>
  </si>
  <si>
    <t>Hungarian independent portals</t>
  </si>
  <si>
    <t>Hungarian pro-governmental (Fidesz-friendly) portals</t>
  </si>
  <si>
    <t>News portals close to Victor Orban's government</t>
  </si>
  <si>
    <t>Indenpendent news portals</t>
  </si>
  <si>
    <t>The news portal of russian state propaganda (hidfo.ru)</t>
  </si>
  <si>
    <t>eucl_dist(x,hidfo.ru)</t>
  </si>
  <si>
    <t>ind_of_gov</t>
  </si>
  <si>
    <t>sites_independent_of_government</t>
  </si>
  <si>
    <t xml:space="preserve">Iteration 5:   log likelihood = -6540.1931  </t>
  </si>
  <si>
    <t xml:space="preserve">Iteration 4:   log likelihood = -16596.681  </t>
  </si>
  <si>
    <t xml:space="preserve">Iteration 4:   log likelihood = -6540.1931  </t>
  </si>
  <si>
    <t xml:space="preserve">Iteration 3:   log likelihood = -16596.681  </t>
  </si>
  <si>
    <t xml:space="preserve">Iteration 3:   log likelihood = -6540.1965  </t>
  </si>
  <si>
    <t xml:space="preserve">Iteration 2:   log likelihood = -16596.689  </t>
  </si>
  <si>
    <t xml:space="preserve">Iteration 2:   log likelihood = -6541.2368  </t>
  </si>
  <si>
    <t xml:space="preserve">Iteration 1:   log likelihood = -16621.511  </t>
  </si>
  <si>
    <t xml:space="preserve">Iteration 1:   log likelihood = -6595.7118  </t>
  </si>
  <si>
    <t xml:space="preserve">Iteration 0:   log likelihood = -18070.151  </t>
  </si>
  <si>
    <t xml:space="preserve">Iteration 0:   log likelihood = -6956.8342  </t>
  </si>
  <si>
    <t>t4.2.18.</t>
  </si>
  <si>
    <t xml:space="preserve">Iteration 5:   log likelihood =  -6491.264  </t>
  </si>
  <si>
    <t xml:space="preserve">Iteration 4:   log likelihood =   -16509.6  </t>
  </si>
  <si>
    <t xml:space="preserve">Iteration 4:   log likelihood =  -6491.264  </t>
  </si>
  <si>
    <t xml:space="preserve">Iteration 3:   log likelihood =   -16509.6  </t>
  </si>
  <si>
    <t xml:space="preserve">Iteration 3:   log likelihood = -6491.2676  </t>
  </si>
  <si>
    <t xml:space="preserve">Iteration 2:   log likelihood =  -16509.61  </t>
  </si>
  <si>
    <t xml:space="preserve">Iteration 2:   log likelihood = -6492.5026  </t>
  </si>
  <si>
    <t xml:space="preserve">Iteration 1:   log likelihood = -16537.674  </t>
  </si>
  <si>
    <t xml:space="preserve">Iteration 1:   log likelihood = -6560.5249  </t>
  </si>
  <si>
    <t>t4.2.17.</t>
  </si>
  <si>
    <t xml:space="preserve">        _cons |  -6.137005   .1601899   -38.31   0.000    -6.450972   -5.823039</t>
  </si>
  <si>
    <t xml:space="preserve">       lnwcnt |   .8614011   .0212621    40.51   0.000     .8197281    .9030741</t>
  </si>
  <si>
    <t xml:space="preserve">      201703  |  -.0293761   .0542664    -0.54   0.588    -.1357362     .076984</t>
  </si>
  <si>
    <t xml:space="preserve">      201702  |   .2110331   .0552579     3.82   0.000     .1027295    .3193367</t>
  </si>
  <si>
    <t xml:space="preserve">      201701  |  -.0072423   .0599341    -0.12   0.904     -.124711    .1102263</t>
  </si>
  <si>
    <t xml:space="preserve">      201603  |   .2314442   .0529103     4.37   0.000      .127742    .3351464</t>
  </si>
  <si>
    <t xml:space="preserve">      201602  |   .3071916   .0548222     5.60   0.000     .1997421    .4146411</t>
  </si>
  <si>
    <t xml:space="preserve">      201601  |  -.0323854   .0532424    -0.61   0.543    -.1367386    .0719679</t>
  </si>
  <si>
    <t xml:space="preserve">     non-gov  |  -.7130036     .10669    -6.68   0.000    -.9221122    -.503895</t>
  </si>
  <si>
    <t xml:space="preserve">       origo  |  -.4143287   .1134013    -3.65   0.000    -.6365912   -.1920662</t>
  </si>
  <si>
    <t>close_to_gov  |  -.2202854   .1019108    -2.16   0.031    -.4200269    -.020544</t>
  </si>
  <si>
    <t>Log likelihood = -13168.534                       Pseudo R2       =     0.0665</t>
  </si>
  <si>
    <t xml:space="preserve">                                                  LR chi2(10)     =    1877.19</t>
  </si>
  <si>
    <t>Logistic regression                               Number of obs   =      28530</t>
  </si>
  <si>
    <t xml:space="preserve">Iteration 4:   log likelihood = -13168.534  </t>
  </si>
  <si>
    <t xml:space="preserve">Iteration 3:   log likelihood = -13168.534  </t>
  </si>
  <si>
    <t xml:space="preserve">Iteration 2:   log likelihood = -13168.616  </t>
  </si>
  <si>
    <t xml:space="preserve">Iteration 1:   log likelihood = -13201.535  </t>
  </si>
  <si>
    <t xml:space="preserve">Iteration 0:   log likelihood = -14107.127  </t>
  </si>
  <si>
    <t>. logit c_ter i.ide2 i.qdrm lnwcnt if good==1 &amp; mig_d==1</t>
  </si>
  <si>
    <t>t4.2.11.</t>
  </si>
  <si>
    <t xml:space="preserve">Iteration 4:   log likelihood = -13251.673  </t>
  </si>
  <si>
    <t xml:space="preserve">Iteration 3:   log likelihood = -13251.673  </t>
  </si>
  <si>
    <t xml:space="preserve">Iteration 2:   log likelihood = -13251.783  </t>
  </si>
  <si>
    <t xml:space="preserve">Iteration 1:   log likelihood = -13288.313  </t>
  </si>
  <si>
    <t xml:space="preserve">Iteration 0:   log likelihood = -14238.014  </t>
  </si>
  <si>
    <t>. logit c_ter i.st   i.qdrm lnwcnt if good==1 &amp; mig_d==1</t>
  </si>
  <si>
    <t>t4.2.10.</t>
  </si>
  <si>
    <t xml:space="preserve">Iteration 3:   log likelihood = -34572.552  </t>
  </si>
  <si>
    <t xml:space="preserve">Iteration 2:   log likelihood = -34572.552  </t>
  </si>
  <si>
    <t xml:space="preserve">Iteration 1:   log likelihood = -34573.402  </t>
  </si>
  <si>
    <t xml:space="preserve">Iteration 0:   log likelihood = -35562.175  </t>
  </si>
  <si>
    <t>t4.2.6.</t>
  </si>
  <si>
    <t xml:space="preserve">Iteration 3:   log likelihood = -34382.793  </t>
  </si>
  <si>
    <t xml:space="preserve">Iteration 2:   log likelihood = -34382.794  </t>
  </si>
  <si>
    <t xml:space="preserve">Iteration 1:   log likelihood =   -34386.5  </t>
  </si>
  <si>
    <t xml:space="preserve">Iteration 0:   log likelihood = -35853.962  </t>
  </si>
  <si>
    <t>. logit mig_d i.st   i.qdrm lnwcnt if good==1 &amp; c_ref==1</t>
  </si>
  <si>
    <t>t4.2.5.</t>
  </si>
  <si>
    <t xml:space="preserve">Iteration 5:   log likelihood = -13522.155  </t>
  </si>
  <si>
    <t xml:space="preserve">Iteration 4:   log likelihood = -13522.155  </t>
  </si>
  <si>
    <t xml:space="preserve">Iteration 3:   log likelihood = -13522.162  </t>
  </si>
  <si>
    <t xml:space="preserve">Iteration 2:   log likelihood = -13525.078  </t>
  </si>
  <si>
    <t xml:space="preserve">Iteration 1:   log likelihood =  -13578.24  </t>
  </si>
  <si>
    <t xml:space="preserve">Iteration 0:   log likelihood = -13920.305  </t>
  </si>
  <si>
    <t>t4.2.3.</t>
  </si>
  <si>
    <t xml:space="preserve">Iteration 5:   log likelihood = -13508.869  </t>
  </si>
  <si>
    <t xml:space="preserve">Iteration 4:   log likelihood = -13508.869  </t>
  </si>
  <si>
    <t xml:space="preserve">Iteration 3:   log likelihood = -13508.887  </t>
  </si>
  <si>
    <t xml:space="preserve">Iteration 2:   log likelihood = -13511.951  </t>
  </si>
  <si>
    <t xml:space="preserve">Iteration 1:   log likelihood = -13568.717  </t>
  </si>
  <si>
    <t>t4.2.2.</t>
  </si>
  <si>
    <t xml:space="preserve">       _cons |  -7.285123    1.09439    -6.66   0.000    -9.430089   -5.140157</t>
  </si>
  <si>
    <t xml:space="preserve">      lnwcnt |   .5346209    .065594     8.15   0.000     .4060591    .6631827</t>
  </si>
  <si>
    <t xml:space="preserve">     201703  |   1.770248   1.020491     1.73   0.083    -.2298784    3.770374</t>
  </si>
  <si>
    <t xml:space="preserve">     201702  |    1.01661   1.033621     0.98   0.325     -1.00925    3.042469</t>
  </si>
  <si>
    <t xml:space="preserve">     201701  |   1.384709   1.029693     1.34   0.179    -.6334523     3.40287</t>
  </si>
  <si>
    <t xml:space="preserve">     201603  |   1.566158   1.022025     1.53   0.125    -.4369743     3.56929</t>
  </si>
  <si>
    <t xml:space="preserve">     201602  |   1.365712   1.026605     1.33   0.183    -.6463964     3.37782</t>
  </si>
  <si>
    <t xml:space="preserve">     201601  |   1.861073   1.018757     1.83   0.068    -.1356547    3.857801</t>
  </si>
  <si>
    <t xml:space="preserve">     201503  |   .0759062   1.035411     0.07   0.942    -1.953463    2.105275</t>
  </si>
  <si>
    <t xml:space="preserve">     201502  |   .4235214   1.045822     0.40   0.686    -1.626253    2.473295</t>
  </si>
  <si>
    <t xml:space="preserve">      origo  |  -.1292743   .1287375    -1.00   0.315    -.3815952    .1230465</t>
  </si>
  <si>
    <t>Log likelihood = -1023.2276                       Pseudo R2       =     0.0706</t>
  </si>
  <si>
    <t xml:space="preserve">                                                  LR chi2(10)     =     155.57</t>
  </si>
  <si>
    <t>Logistic regression                               Number of obs   =       5507</t>
  </si>
  <si>
    <t xml:space="preserve">Iteration 4:   log likelihood = -1023.2276  </t>
  </si>
  <si>
    <t xml:space="preserve">Iteration 3:   log likelihood = -1023.2276  </t>
  </si>
  <si>
    <t xml:space="preserve">Iteration 2:   log likelihood = -1023.2747  </t>
  </si>
  <si>
    <t xml:space="preserve">Iteration 1:   log likelihood = -1034.3821  </t>
  </si>
  <si>
    <t xml:space="preserve">Iteration 0:   log likelihood = -1101.0128  </t>
  </si>
  <si>
    <t>. logit c_viol2 i.x  i.qdrm lnwcnt if good_long==1 &amp; mig_d==1 &amp; year&gt;2014 &amp; (x==2 | x==3)</t>
  </si>
  <si>
    <t>t4.1.8.</t>
  </si>
  <si>
    <t xml:space="preserve">Iteration 4:   log likelihood = -2208.2988  </t>
  </si>
  <si>
    <t xml:space="preserve">Iteration 3:   log likelihood = -2208.2988  </t>
  </si>
  <si>
    <t xml:space="preserve">Iteration 2:   log likelihood = -2208.3973  </t>
  </si>
  <si>
    <t xml:space="preserve">Iteration 1:   log likelihood = -2226.7515  </t>
  </si>
  <si>
    <t xml:space="preserve">Iteration 0:   log likelihood =  -2468.768  </t>
  </si>
  <si>
    <t>. logit c_ter i.x i.qdrm lnwcnt if good_long==1 &amp; origo_dummy==0 &amp; mig_d==1 &amp; (x==2 | x==3)</t>
  </si>
  <si>
    <t xml:space="preserve">       _cons |  -1.989798   2.704119    -0.74   0.462    -7.289775    3.310178</t>
  </si>
  <si>
    <t xml:space="preserve">      lnwcnt |   .0750518   .4768165     0.16   0.875    -.8594913    1.009595</t>
  </si>
  <si>
    <t xml:space="preserve">     201302  |          0  (empty)</t>
  </si>
  <si>
    <t xml:space="preserve">     201301  |  -.7183591   1.437444    -0.50   0.617    -3.535698     2.09898</t>
  </si>
  <si>
    <t xml:space="preserve">     201202  |  -1.045704   1.560576    -0.67   0.503    -4.104376    2.012967</t>
  </si>
  <si>
    <t xml:space="preserve">     201201  |   .4355239   1.427629     0.31   0.760    -2.362577    3.233625</t>
  </si>
  <si>
    <t xml:space="preserve">     201103  |          0  (empty)</t>
  </si>
  <si>
    <t xml:space="preserve">     201102  |          0  (empty)</t>
  </si>
  <si>
    <t xml:space="preserve">     201002  |          0  (empty)</t>
  </si>
  <si>
    <t xml:space="preserve">      origo  |  -.8152485   1.187637    -0.69   0.492    -3.142974    1.512477</t>
  </si>
  <si>
    <t>Log likelihood = -18.167382                       Pseudo R2       =     0.0582</t>
  </si>
  <si>
    <t xml:space="preserve">                                                  Prob &gt; chi2     =     0.8141</t>
  </si>
  <si>
    <t xml:space="preserve">                                                  LR chi2(5)      =       2.25</t>
  </si>
  <si>
    <t>Logistic regression                               Number of obs   =         58</t>
  </si>
  <si>
    <t xml:space="preserve">Iteration 4:   log likelihood = -18.167382  </t>
  </si>
  <si>
    <t xml:space="preserve">Iteration 3:   log likelihood = -18.167382  </t>
  </si>
  <si>
    <t xml:space="preserve">Iteration 2:   log likelihood = -18.167536  </t>
  </si>
  <si>
    <t xml:space="preserve">Iteration 1:   log likelihood = -18.328298  </t>
  </si>
  <si>
    <t xml:space="preserve">Iteration 0:   log likelihood = -19.290464  </t>
  </si>
  <si>
    <t>. logit c_ter i.x i.qdrm lnwcnt if good_long==1 &amp; origo_dummy==1 &amp; mig_d==1 &amp; (x==2 | x==3)</t>
  </si>
  <si>
    <t>t4.1.6.</t>
  </si>
  <si>
    <t xml:space="preserve">Iteration 5:   log likelihood = -9743.3225  </t>
  </si>
  <si>
    <t xml:space="preserve">Iteration 4:   log likelihood = -9743.3225  </t>
  </si>
  <si>
    <t xml:space="preserve">Iteration 3:   log likelihood = -9743.3236  </t>
  </si>
  <si>
    <t xml:space="preserve">Iteration 2:   log likelihood =   -9744.06  </t>
  </si>
  <si>
    <t xml:space="preserve">Iteration 1:   log likelihood = -9774.9315  </t>
  </si>
  <si>
    <t xml:space="preserve">Iteration 0:   log likelihood = -10238.783  </t>
  </si>
  <si>
    <t>. logit mig_d i.x i.qdrm lnwcnt if good_long==1 &amp; origo_dummy==0 &amp; (x==2 | x==3) &amp; c_ref==1</t>
  </si>
  <si>
    <t xml:space="preserve">Iteration 4:   log likelihood = -718.52249  </t>
  </si>
  <si>
    <t xml:space="preserve">Iteration 3:   log likelihood = -718.52249  </t>
  </si>
  <si>
    <t xml:space="preserve">Iteration 2:   log likelihood =  -718.5266  </t>
  </si>
  <si>
    <t xml:space="preserve">Iteration 1:   log likelihood = -719.88849  </t>
  </si>
  <si>
    <t xml:space="preserve">Iteration 0:   log likelihood = -735.92911  </t>
  </si>
  <si>
    <t>. logit mig_d i.x i.qdrm lnwcnt if good_long==1 &amp; origo_dummy==1 &amp; (x==2 | x==3) &amp; c_ref==1</t>
  </si>
  <si>
    <t xml:space="preserve">Iteration 6:   log likelihood = -25334.709  </t>
  </si>
  <si>
    <t xml:space="preserve">Iteration 5:   log likelihood = -25334.709  </t>
  </si>
  <si>
    <t xml:space="preserve">Iteration 4:   log likelihood = -25334.718  </t>
  </si>
  <si>
    <t xml:space="preserve">Iteration 3:   log likelihood = -25336.347  </t>
  </si>
  <si>
    <t xml:space="preserve">Iteration 2:   log likelihood = -25373.538  </t>
  </si>
  <si>
    <t xml:space="preserve">Iteration 1:   log likelihood = -25833.761  </t>
  </si>
  <si>
    <t xml:space="preserve">Iteration 0:   log likelihood = -27224.307  </t>
  </si>
  <si>
    <t xml:space="preserve">Iteration 4:   log likelihood = -1405.8629  </t>
  </si>
  <si>
    <t xml:space="preserve">Iteration 3:   log likelihood = -1405.8629  </t>
  </si>
  <si>
    <t xml:space="preserve">Iteration 2:   log likelihood = -1405.9522  </t>
  </si>
  <si>
    <t xml:space="preserve">Iteration 1:   log likelihood = -1420.8795  </t>
  </si>
  <si>
    <t xml:space="preserve">Iteration 0:   log likelihood = -1469.1802  </t>
  </si>
  <si>
    <t>t4.1.4.</t>
  </si>
  <si>
    <t xml:space="preserve">Iteration 4:   log likelihood = -10236.139  </t>
  </si>
  <si>
    <t xml:space="preserve">Iteration 3:   log likelihood = -10236.139  </t>
  </si>
  <si>
    <t xml:space="preserve">Iteration 2:   log likelihood = -10236.771  </t>
  </si>
  <si>
    <t xml:space="preserve">Iteration 1:   log likelihood = -10286.607  </t>
  </si>
  <si>
    <t xml:space="preserve">Iteration 0:   log likelihood = -10558.291  </t>
  </si>
  <si>
    <t>. logit c_neg i.x i.qdrm lnwcnt if good_long==1 &amp; origo_dummy==0 &amp; (x==2 | x==3)</t>
  </si>
  <si>
    <t xml:space="preserve">Iteration 5:   log likelihood = -5205.0163  </t>
  </si>
  <si>
    <t xml:space="preserve">Iteration 4:   log likelihood = -5205.0163  </t>
  </si>
  <si>
    <t xml:space="preserve">Iteration 3:   log likelihood = -5205.1365  </t>
  </si>
  <si>
    <t xml:space="preserve">Iteration 2:   log likelihood = -5215.4155  </t>
  </si>
  <si>
    <t xml:space="preserve">Iteration 1:   log likelihood = -5548.2276  </t>
  </si>
  <si>
    <t xml:space="preserve">Iteration 0:   log likelihood = -5558.0622  </t>
  </si>
  <si>
    <t>. logit c_neg i.x i.qdrm lnwcnt if good_long==1 &amp; origo_dummy==1 &amp; (x==2 | x==3)</t>
  </si>
  <si>
    <t>t4.1.2.</t>
  </si>
  <si>
    <t>ind</t>
  </si>
  <si>
    <t>ori</t>
  </si>
  <si>
    <t>mai</t>
  </si>
  <si>
    <t>pes</t>
  </si>
  <si>
    <t>mie</t>
  </si>
  <si>
    <t>logit c_viol i.st  i.qdrm lnwcnt if good==1 &amp; mig_d==1</t>
  </si>
  <si>
    <t>lok</t>
  </si>
  <si>
    <t>distances of newsportals from the hidfo.ru (migrant &amp; violence)</t>
  </si>
  <si>
    <t>indep</t>
  </si>
  <si>
    <t>logit c_viol i.ide2 i.qdrm lnwcnt if good==1 &amp; mig_d==1</t>
  </si>
  <si>
    <t>govern</t>
  </si>
  <si>
    <t>distances of newsportals from the hidfo.ru (migrant &amp; violance)</t>
  </si>
  <si>
    <t>logit c_viol2 i.st  i.qdrm lnwcnt if good==1 &amp; mig_d==1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</si>
</sst>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Courier New"/>
      <family val="3"/>
    </font>
    <font>
      <sz val="11"/>
      <color theme="1"/>
      <name val="Calibri"/>
      <family val="2"/>
    </font>
    <font>
      <sz val="12"/>
      <color rgb="FF000000"/>
      <name val="Verdana"/>
      <family val="2"/>
      <charset val="238"/>
    </font>
    <font>
      <sz val="14"/>
      <color rgb="FF000000"/>
      <name val="Verdana"/>
      <family val="2"/>
      <charset val="238"/>
    </font>
    <font>
      <i/>
      <sz val="12"/>
      <color rgb="FF000000"/>
      <name val="Verdana"/>
      <family val="2"/>
      <charset val="238"/>
    </font>
    <font>
      <i/>
      <sz val="12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Courier New"/>
      <family val="3"/>
    </font>
    <font>
      <sz val="10"/>
      <color theme="1"/>
      <name val="Courier New"/>
      <family val="3"/>
    </font>
    <font>
      <i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ourier New"/>
      <family val="3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49" fontId="0" fillId="0" borderId="1" xfId="0" applyNumberFormat="1" applyBorder="1"/>
    <xf numFmtId="0" fontId="0" fillId="0" borderId="2" xfId="0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3" fontId="0" fillId="0" borderId="2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1" fontId="0" fillId="0" borderId="2" xfId="0" applyNumberForma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0" fillId="0" borderId="1" xfId="0" applyFill="1" applyBorder="1" applyAlignment="1">
      <alignment horizontal="left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49" fontId="0" fillId="0" borderId="2" xfId="0" applyNumberFormat="1" applyBorder="1" applyAlignment="1">
      <alignment vertical="center" wrapText="1"/>
    </xf>
    <xf numFmtId="0" fontId="0" fillId="0" borderId="0" xfId="0" applyBorder="1"/>
    <xf numFmtId="2" fontId="0" fillId="0" borderId="1" xfId="0" applyNumberFormat="1" applyBorder="1"/>
    <xf numFmtId="2" fontId="0" fillId="0" borderId="0" xfId="0" applyNumberFormat="1" applyBorder="1"/>
    <xf numFmtId="0" fontId="9" fillId="0" borderId="0" xfId="0" applyFont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66" fontId="0" fillId="0" borderId="1" xfId="0" applyNumberFormat="1" applyBorder="1"/>
    <xf numFmtId="0" fontId="0" fillId="0" borderId="10" xfId="0" applyFill="1" applyBorder="1" applyAlignment="1">
      <alignment vertical="center" wrapText="1"/>
    </xf>
    <xf numFmtId="0" fontId="0" fillId="0" borderId="11" xfId="0" applyBorder="1"/>
    <xf numFmtId="164" fontId="0" fillId="0" borderId="1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2" borderId="1" xfId="0" applyNumberFormat="1" applyFill="1" applyBorder="1"/>
    <xf numFmtId="1" fontId="0" fillId="2" borderId="1" xfId="0" applyNumberFormat="1" applyFill="1" applyBorder="1"/>
    <xf numFmtId="0" fontId="0" fillId="2" borderId="1" xfId="0" applyFill="1" applyBorder="1"/>
    <xf numFmtId="49" fontId="0" fillId="2" borderId="1" xfId="0" applyNumberFormat="1" applyFill="1" applyBorder="1" applyAlignment="1">
      <alignment horizontal="left"/>
    </xf>
    <xf numFmtId="49" fontId="0" fillId="3" borderId="1" xfId="0" applyNumberFormat="1" applyFill="1" applyBorder="1"/>
    <xf numFmtId="0" fontId="0" fillId="3" borderId="1" xfId="0" applyFill="1" applyBorder="1"/>
    <xf numFmtId="1" fontId="0" fillId="3" borderId="1" xfId="0" applyNumberFormat="1" applyFill="1" applyBorder="1"/>
    <xf numFmtId="49" fontId="0" fillId="4" borderId="1" xfId="0" applyNumberFormat="1" applyFill="1" applyBorder="1"/>
    <xf numFmtId="1" fontId="0" fillId="4" borderId="1" xfId="0" applyNumberFormat="1" applyFill="1" applyBorder="1"/>
    <xf numFmtId="0" fontId="0" fillId="4" borderId="1" xfId="0" applyFill="1" applyBorder="1"/>
    <xf numFmtId="49" fontId="0" fillId="5" borderId="1" xfId="0" applyNumberFormat="1" applyFill="1" applyBorder="1"/>
    <xf numFmtId="0" fontId="0" fillId="5" borderId="1" xfId="0" applyFill="1" applyBorder="1"/>
    <xf numFmtId="1" fontId="0" fillId="5" borderId="1" xfId="0" applyNumberFormat="1" applyFill="1" applyBorder="1"/>
    <xf numFmtId="0" fontId="0" fillId="0" borderId="1" xfId="0" applyFill="1" applyBorder="1"/>
    <xf numFmtId="0" fontId="2" fillId="0" borderId="0" xfId="0" applyFont="1"/>
    <xf numFmtId="0" fontId="0" fillId="0" borderId="11" xfId="0" applyFont="1" applyFill="1" applyBorder="1"/>
    <xf numFmtId="0" fontId="2" fillId="0" borderId="1" xfId="0" applyFont="1" applyBorder="1"/>
    <xf numFmtId="165" fontId="0" fillId="0" borderId="2" xfId="0" applyNumberForma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readingOrder="1"/>
    </xf>
    <xf numFmtId="3" fontId="0" fillId="0" borderId="0" xfId="0" applyNumberForma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3" fontId="0" fillId="0" borderId="0" xfId="0" applyNumberFormat="1" applyBorder="1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2" fontId="0" fillId="0" borderId="2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 wrapText="1"/>
    </xf>
    <xf numFmtId="164" fontId="0" fillId="0" borderId="1" xfId="0" applyNumberFormat="1" applyBorder="1"/>
    <xf numFmtId="0" fontId="11" fillId="0" borderId="0" xfId="0" applyFont="1"/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Font="1"/>
    <xf numFmtId="49" fontId="0" fillId="0" borderId="1" xfId="0" applyNumberFormat="1" applyBorder="1" applyAlignment="1">
      <alignment horizontal="left"/>
    </xf>
    <xf numFmtId="3" fontId="0" fillId="0" borderId="1" xfId="0" applyNumberFormat="1" applyFill="1" applyBorder="1" applyAlignment="1">
      <alignment vertical="center" wrapText="1"/>
    </xf>
    <xf numFmtId="0" fontId="1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0" fillId="0" borderId="12" xfId="0" applyBorder="1" applyAlignment="1">
      <alignment vertical="center" wrapText="1"/>
    </xf>
    <xf numFmtId="11" fontId="0" fillId="0" borderId="1" xfId="0" applyNumberFormat="1" applyBorder="1" applyAlignment="1">
      <alignment vertical="center" wrapText="1"/>
    </xf>
    <xf numFmtId="0" fontId="9" fillId="0" borderId="0" xfId="0" applyFont="1" applyBorder="1"/>
    <xf numFmtId="49" fontId="0" fillId="7" borderId="1" xfId="0" applyNumberFormat="1" applyFill="1" applyBorder="1"/>
    <xf numFmtId="1" fontId="0" fillId="7" borderId="1" xfId="0" applyNumberFormat="1" applyFill="1" applyBorder="1"/>
    <xf numFmtId="0" fontId="0" fillId="7" borderId="1" xfId="0" applyFill="1" applyBorder="1"/>
    <xf numFmtId="0" fontId="7" fillId="0" borderId="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0" fontId="14" fillId="0" borderId="0" xfId="0" applyFont="1"/>
    <xf numFmtId="0" fontId="13" fillId="0" borderId="0" xfId="0" applyFont="1"/>
    <xf numFmtId="0" fontId="13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fnarticles_ym!$I$4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fnarticles_ym!$B$66:$B$101</c:f>
              <c:numCache>
                <c:formatCode>General</c:formatCode>
                <c:ptCount val="36"/>
                <c:pt idx="0">
                  <c:v>201501</c:v>
                </c:pt>
                <c:pt idx="1">
                  <c:v>201502</c:v>
                </c:pt>
                <c:pt idx="2">
                  <c:v>201503</c:v>
                </c:pt>
                <c:pt idx="3">
                  <c:v>201504</c:v>
                </c:pt>
                <c:pt idx="4">
                  <c:v>201505</c:v>
                </c:pt>
                <c:pt idx="5">
                  <c:v>201506</c:v>
                </c:pt>
                <c:pt idx="6">
                  <c:v>201507</c:v>
                </c:pt>
                <c:pt idx="7">
                  <c:v>201508</c:v>
                </c:pt>
                <c:pt idx="8">
                  <c:v>201509</c:v>
                </c:pt>
                <c:pt idx="9">
                  <c:v>201510</c:v>
                </c:pt>
                <c:pt idx="10">
                  <c:v>201511</c:v>
                </c:pt>
                <c:pt idx="11">
                  <c:v>201512</c:v>
                </c:pt>
                <c:pt idx="12">
                  <c:v>201601</c:v>
                </c:pt>
                <c:pt idx="13">
                  <c:v>201602</c:v>
                </c:pt>
                <c:pt idx="14">
                  <c:v>201603</c:v>
                </c:pt>
                <c:pt idx="15">
                  <c:v>201604</c:v>
                </c:pt>
                <c:pt idx="16">
                  <c:v>201605</c:v>
                </c:pt>
                <c:pt idx="17">
                  <c:v>201606</c:v>
                </c:pt>
                <c:pt idx="18">
                  <c:v>201607</c:v>
                </c:pt>
                <c:pt idx="19">
                  <c:v>201608</c:v>
                </c:pt>
                <c:pt idx="20">
                  <c:v>201609</c:v>
                </c:pt>
                <c:pt idx="21">
                  <c:v>201610</c:v>
                </c:pt>
                <c:pt idx="22">
                  <c:v>201611</c:v>
                </c:pt>
                <c:pt idx="23">
                  <c:v>201612</c:v>
                </c:pt>
                <c:pt idx="24">
                  <c:v>201701</c:v>
                </c:pt>
                <c:pt idx="25">
                  <c:v>201702</c:v>
                </c:pt>
                <c:pt idx="26">
                  <c:v>201703</c:v>
                </c:pt>
                <c:pt idx="27">
                  <c:v>201704</c:v>
                </c:pt>
                <c:pt idx="28">
                  <c:v>201705</c:v>
                </c:pt>
                <c:pt idx="29">
                  <c:v>201706</c:v>
                </c:pt>
                <c:pt idx="30">
                  <c:v>201707</c:v>
                </c:pt>
                <c:pt idx="31">
                  <c:v>201708</c:v>
                </c:pt>
                <c:pt idx="32">
                  <c:v>201709</c:v>
                </c:pt>
                <c:pt idx="33">
                  <c:v>201710</c:v>
                </c:pt>
                <c:pt idx="34">
                  <c:v>201711</c:v>
                </c:pt>
                <c:pt idx="35">
                  <c:v>201712</c:v>
                </c:pt>
              </c:numCache>
            </c:numRef>
          </c:cat>
          <c:val>
            <c:numRef>
              <c:f>fnarticles_ym!$I$66:$I$101</c:f>
              <c:numCache>
                <c:formatCode>#,##0</c:formatCode>
                <c:ptCount val="36"/>
                <c:pt idx="0">
                  <c:v>3188</c:v>
                </c:pt>
                <c:pt idx="1">
                  <c:v>3080</c:v>
                </c:pt>
                <c:pt idx="2">
                  <c:v>3464</c:v>
                </c:pt>
                <c:pt idx="3">
                  <c:v>3059</c:v>
                </c:pt>
                <c:pt idx="4">
                  <c:v>3144</c:v>
                </c:pt>
                <c:pt idx="5">
                  <c:v>3140</c:v>
                </c:pt>
                <c:pt idx="6">
                  <c:v>3298</c:v>
                </c:pt>
                <c:pt idx="7">
                  <c:v>3091</c:v>
                </c:pt>
                <c:pt idx="8">
                  <c:v>3172</c:v>
                </c:pt>
                <c:pt idx="9">
                  <c:v>3288</c:v>
                </c:pt>
                <c:pt idx="10">
                  <c:v>3175</c:v>
                </c:pt>
                <c:pt idx="11">
                  <c:v>2972</c:v>
                </c:pt>
                <c:pt idx="12">
                  <c:v>3138</c:v>
                </c:pt>
                <c:pt idx="13">
                  <c:v>3057</c:v>
                </c:pt>
                <c:pt idx="14">
                  <c:v>3167</c:v>
                </c:pt>
                <c:pt idx="15">
                  <c:v>3199</c:v>
                </c:pt>
                <c:pt idx="16">
                  <c:v>3416</c:v>
                </c:pt>
                <c:pt idx="17">
                  <c:v>3614</c:v>
                </c:pt>
                <c:pt idx="18">
                  <c:v>3225</c:v>
                </c:pt>
                <c:pt idx="19">
                  <c:v>3624</c:v>
                </c:pt>
                <c:pt idx="20">
                  <c:v>3491</c:v>
                </c:pt>
                <c:pt idx="21">
                  <c:v>3342</c:v>
                </c:pt>
                <c:pt idx="22">
                  <c:v>3242</c:v>
                </c:pt>
                <c:pt idx="23">
                  <c:v>3320</c:v>
                </c:pt>
                <c:pt idx="24">
                  <c:v>3751</c:v>
                </c:pt>
                <c:pt idx="25">
                  <c:v>3493</c:v>
                </c:pt>
                <c:pt idx="26">
                  <c:v>3745</c:v>
                </c:pt>
                <c:pt idx="27">
                  <c:v>3442</c:v>
                </c:pt>
                <c:pt idx="28">
                  <c:v>4131</c:v>
                </c:pt>
                <c:pt idx="29">
                  <c:v>3884</c:v>
                </c:pt>
                <c:pt idx="30">
                  <c:v>4131</c:v>
                </c:pt>
                <c:pt idx="31">
                  <c:v>3962</c:v>
                </c:pt>
                <c:pt idx="32">
                  <c:v>3922</c:v>
                </c:pt>
                <c:pt idx="33">
                  <c:v>4245</c:v>
                </c:pt>
                <c:pt idx="34">
                  <c:v>4175</c:v>
                </c:pt>
                <c:pt idx="35">
                  <c:v>4037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fnarticles_ym!$J$4</c:f>
              <c:strCache>
                <c:ptCount val="1"/>
                <c:pt idx="0">
                  <c:v>index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fnarticles_ym!$B$66:$B$101</c:f>
              <c:numCache>
                <c:formatCode>General</c:formatCode>
                <c:ptCount val="36"/>
                <c:pt idx="0">
                  <c:v>201501</c:v>
                </c:pt>
                <c:pt idx="1">
                  <c:v>201502</c:v>
                </c:pt>
                <c:pt idx="2">
                  <c:v>201503</c:v>
                </c:pt>
                <c:pt idx="3">
                  <c:v>201504</c:v>
                </c:pt>
                <c:pt idx="4">
                  <c:v>201505</c:v>
                </c:pt>
                <c:pt idx="5">
                  <c:v>201506</c:v>
                </c:pt>
                <c:pt idx="6">
                  <c:v>201507</c:v>
                </c:pt>
                <c:pt idx="7">
                  <c:v>201508</c:v>
                </c:pt>
                <c:pt idx="8">
                  <c:v>201509</c:v>
                </c:pt>
                <c:pt idx="9">
                  <c:v>201510</c:v>
                </c:pt>
                <c:pt idx="10">
                  <c:v>201511</c:v>
                </c:pt>
                <c:pt idx="11">
                  <c:v>201512</c:v>
                </c:pt>
                <c:pt idx="12">
                  <c:v>201601</c:v>
                </c:pt>
                <c:pt idx="13">
                  <c:v>201602</c:v>
                </c:pt>
                <c:pt idx="14">
                  <c:v>201603</c:v>
                </c:pt>
                <c:pt idx="15">
                  <c:v>201604</c:v>
                </c:pt>
                <c:pt idx="16">
                  <c:v>201605</c:v>
                </c:pt>
                <c:pt idx="17">
                  <c:v>201606</c:v>
                </c:pt>
                <c:pt idx="18">
                  <c:v>201607</c:v>
                </c:pt>
                <c:pt idx="19">
                  <c:v>201608</c:v>
                </c:pt>
                <c:pt idx="20">
                  <c:v>201609</c:v>
                </c:pt>
                <c:pt idx="21">
                  <c:v>201610</c:v>
                </c:pt>
                <c:pt idx="22">
                  <c:v>201611</c:v>
                </c:pt>
                <c:pt idx="23">
                  <c:v>201612</c:v>
                </c:pt>
                <c:pt idx="24">
                  <c:v>201701</c:v>
                </c:pt>
                <c:pt idx="25">
                  <c:v>201702</c:v>
                </c:pt>
                <c:pt idx="26">
                  <c:v>201703</c:v>
                </c:pt>
                <c:pt idx="27">
                  <c:v>201704</c:v>
                </c:pt>
                <c:pt idx="28">
                  <c:v>201705</c:v>
                </c:pt>
                <c:pt idx="29">
                  <c:v>201706</c:v>
                </c:pt>
                <c:pt idx="30">
                  <c:v>201707</c:v>
                </c:pt>
                <c:pt idx="31">
                  <c:v>201708</c:v>
                </c:pt>
                <c:pt idx="32">
                  <c:v>201709</c:v>
                </c:pt>
                <c:pt idx="33">
                  <c:v>201710</c:v>
                </c:pt>
                <c:pt idx="34">
                  <c:v>201711</c:v>
                </c:pt>
                <c:pt idx="35">
                  <c:v>201712</c:v>
                </c:pt>
              </c:numCache>
            </c:numRef>
          </c:cat>
          <c:val>
            <c:numRef>
              <c:f>fnarticles_ym!$J$66:$J$101</c:f>
              <c:numCache>
                <c:formatCode>#,##0</c:formatCode>
                <c:ptCount val="36"/>
                <c:pt idx="0">
                  <c:v>3729</c:v>
                </c:pt>
                <c:pt idx="1">
                  <c:v>3884</c:v>
                </c:pt>
                <c:pt idx="2">
                  <c:v>3935</c:v>
                </c:pt>
                <c:pt idx="3">
                  <c:v>3651</c:v>
                </c:pt>
                <c:pt idx="4">
                  <c:v>3431</c:v>
                </c:pt>
                <c:pt idx="5">
                  <c:v>3183</c:v>
                </c:pt>
                <c:pt idx="6">
                  <c:v>3193</c:v>
                </c:pt>
                <c:pt idx="7">
                  <c:v>3014</c:v>
                </c:pt>
                <c:pt idx="8">
                  <c:v>3301</c:v>
                </c:pt>
                <c:pt idx="9">
                  <c:v>3362</c:v>
                </c:pt>
                <c:pt idx="10">
                  <c:v>3112</c:v>
                </c:pt>
                <c:pt idx="11">
                  <c:v>2991</c:v>
                </c:pt>
                <c:pt idx="12">
                  <c:v>3255</c:v>
                </c:pt>
                <c:pt idx="13">
                  <c:v>3224</c:v>
                </c:pt>
                <c:pt idx="14">
                  <c:v>3316</c:v>
                </c:pt>
                <c:pt idx="15">
                  <c:v>3404</c:v>
                </c:pt>
                <c:pt idx="16">
                  <c:v>3779</c:v>
                </c:pt>
                <c:pt idx="17">
                  <c:v>3349</c:v>
                </c:pt>
                <c:pt idx="18">
                  <c:v>3043</c:v>
                </c:pt>
                <c:pt idx="19">
                  <c:v>2977</c:v>
                </c:pt>
                <c:pt idx="20">
                  <c:v>3083</c:v>
                </c:pt>
                <c:pt idx="21">
                  <c:v>3119</c:v>
                </c:pt>
                <c:pt idx="22">
                  <c:v>2951</c:v>
                </c:pt>
                <c:pt idx="23">
                  <c:v>2955</c:v>
                </c:pt>
                <c:pt idx="24">
                  <c:v>3073</c:v>
                </c:pt>
                <c:pt idx="25">
                  <c:v>2864</c:v>
                </c:pt>
                <c:pt idx="26">
                  <c:v>2987</c:v>
                </c:pt>
                <c:pt idx="27">
                  <c:v>2708</c:v>
                </c:pt>
                <c:pt idx="28">
                  <c:v>2886</c:v>
                </c:pt>
                <c:pt idx="29">
                  <c:v>2933</c:v>
                </c:pt>
                <c:pt idx="30">
                  <c:v>2739</c:v>
                </c:pt>
                <c:pt idx="31">
                  <c:v>3107</c:v>
                </c:pt>
                <c:pt idx="32">
                  <c:v>5149</c:v>
                </c:pt>
                <c:pt idx="33">
                  <c:v>3664</c:v>
                </c:pt>
                <c:pt idx="34">
                  <c:v>3524</c:v>
                </c:pt>
                <c:pt idx="35">
                  <c:v>3183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fnarticles_ym!$K$4</c:f>
              <c:strCache>
                <c:ptCount val="1"/>
                <c:pt idx="0">
                  <c:v>mno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fnarticles_ym!$B$66:$B$101</c:f>
              <c:numCache>
                <c:formatCode>General</c:formatCode>
                <c:ptCount val="36"/>
                <c:pt idx="0">
                  <c:v>201501</c:v>
                </c:pt>
                <c:pt idx="1">
                  <c:v>201502</c:v>
                </c:pt>
                <c:pt idx="2">
                  <c:v>201503</c:v>
                </c:pt>
                <c:pt idx="3">
                  <c:v>201504</c:v>
                </c:pt>
                <c:pt idx="4">
                  <c:v>201505</c:v>
                </c:pt>
                <c:pt idx="5">
                  <c:v>201506</c:v>
                </c:pt>
                <c:pt idx="6">
                  <c:v>201507</c:v>
                </c:pt>
                <c:pt idx="7">
                  <c:v>201508</c:v>
                </c:pt>
                <c:pt idx="8">
                  <c:v>201509</c:v>
                </c:pt>
                <c:pt idx="9">
                  <c:v>201510</c:v>
                </c:pt>
                <c:pt idx="10">
                  <c:v>201511</c:v>
                </c:pt>
                <c:pt idx="11">
                  <c:v>201512</c:v>
                </c:pt>
                <c:pt idx="12">
                  <c:v>201601</c:v>
                </c:pt>
                <c:pt idx="13">
                  <c:v>201602</c:v>
                </c:pt>
                <c:pt idx="14">
                  <c:v>201603</c:v>
                </c:pt>
                <c:pt idx="15">
                  <c:v>201604</c:v>
                </c:pt>
                <c:pt idx="16">
                  <c:v>201605</c:v>
                </c:pt>
                <c:pt idx="17">
                  <c:v>201606</c:v>
                </c:pt>
                <c:pt idx="18">
                  <c:v>201607</c:v>
                </c:pt>
                <c:pt idx="19">
                  <c:v>201608</c:v>
                </c:pt>
                <c:pt idx="20">
                  <c:v>201609</c:v>
                </c:pt>
                <c:pt idx="21">
                  <c:v>201610</c:v>
                </c:pt>
                <c:pt idx="22">
                  <c:v>201611</c:v>
                </c:pt>
                <c:pt idx="23">
                  <c:v>201612</c:v>
                </c:pt>
                <c:pt idx="24">
                  <c:v>201701</c:v>
                </c:pt>
                <c:pt idx="25">
                  <c:v>201702</c:v>
                </c:pt>
                <c:pt idx="26">
                  <c:v>201703</c:v>
                </c:pt>
                <c:pt idx="27">
                  <c:v>201704</c:v>
                </c:pt>
                <c:pt idx="28">
                  <c:v>201705</c:v>
                </c:pt>
                <c:pt idx="29">
                  <c:v>201706</c:v>
                </c:pt>
                <c:pt idx="30">
                  <c:v>201707</c:v>
                </c:pt>
                <c:pt idx="31">
                  <c:v>201708</c:v>
                </c:pt>
                <c:pt idx="32">
                  <c:v>201709</c:v>
                </c:pt>
                <c:pt idx="33">
                  <c:v>201710</c:v>
                </c:pt>
                <c:pt idx="34">
                  <c:v>201711</c:v>
                </c:pt>
                <c:pt idx="35">
                  <c:v>201712</c:v>
                </c:pt>
              </c:numCache>
            </c:numRef>
          </c:cat>
          <c:val>
            <c:numRef>
              <c:f>fnarticles_ym!$K$66:$K$101</c:f>
              <c:numCache>
                <c:formatCode>#,##0</c:formatCode>
                <c:ptCount val="36"/>
                <c:pt idx="0">
                  <c:v>2818</c:v>
                </c:pt>
                <c:pt idx="1">
                  <c:v>2409</c:v>
                </c:pt>
                <c:pt idx="2">
                  <c:v>2504</c:v>
                </c:pt>
                <c:pt idx="3">
                  <c:v>2365</c:v>
                </c:pt>
                <c:pt idx="4">
                  <c:v>2209</c:v>
                </c:pt>
                <c:pt idx="5">
                  <c:v>1747</c:v>
                </c:pt>
                <c:pt idx="6">
                  <c:v>1772</c:v>
                </c:pt>
                <c:pt idx="7">
                  <c:v>1554</c:v>
                </c:pt>
                <c:pt idx="8">
                  <c:v>3966</c:v>
                </c:pt>
                <c:pt idx="9">
                  <c:v>2739</c:v>
                </c:pt>
                <c:pt idx="10">
                  <c:v>2771</c:v>
                </c:pt>
                <c:pt idx="11">
                  <c:v>2754</c:v>
                </c:pt>
                <c:pt idx="12">
                  <c:v>2811</c:v>
                </c:pt>
                <c:pt idx="13">
                  <c:v>2601</c:v>
                </c:pt>
                <c:pt idx="14">
                  <c:v>2341</c:v>
                </c:pt>
                <c:pt idx="15">
                  <c:v>2550</c:v>
                </c:pt>
                <c:pt idx="16">
                  <c:v>2585</c:v>
                </c:pt>
                <c:pt idx="17">
                  <c:v>2712</c:v>
                </c:pt>
                <c:pt idx="18">
                  <c:v>2647</c:v>
                </c:pt>
                <c:pt idx="19">
                  <c:v>2906</c:v>
                </c:pt>
                <c:pt idx="20">
                  <c:v>2578</c:v>
                </c:pt>
                <c:pt idx="21">
                  <c:v>2782</c:v>
                </c:pt>
                <c:pt idx="22">
                  <c:v>2787</c:v>
                </c:pt>
                <c:pt idx="23">
                  <c:v>2625</c:v>
                </c:pt>
                <c:pt idx="24">
                  <c:v>2588</c:v>
                </c:pt>
                <c:pt idx="25">
                  <c:v>2238</c:v>
                </c:pt>
                <c:pt idx="26">
                  <c:v>2329</c:v>
                </c:pt>
                <c:pt idx="27">
                  <c:v>1904</c:v>
                </c:pt>
                <c:pt idx="28">
                  <c:v>2178</c:v>
                </c:pt>
                <c:pt idx="29">
                  <c:v>2084</c:v>
                </c:pt>
                <c:pt idx="30">
                  <c:v>2286</c:v>
                </c:pt>
                <c:pt idx="31">
                  <c:v>2159</c:v>
                </c:pt>
                <c:pt idx="32">
                  <c:v>2007</c:v>
                </c:pt>
                <c:pt idx="33">
                  <c:v>2242</c:v>
                </c:pt>
                <c:pt idx="34">
                  <c:v>2214</c:v>
                </c:pt>
                <c:pt idx="35">
                  <c:v>2201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54816"/>
        <c:axId val="163755376"/>
      </c:lineChart>
      <c:catAx>
        <c:axId val="16375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55376"/>
        <c:crosses val="autoZero"/>
        <c:auto val="1"/>
        <c:lblAlgn val="ctr"/>
        <c:lblOffset val="100"/>
        <c:noMultiLvlLbl val="0"/>
      </c:catAx>
      <c:valAx>
        <c:axId val="163755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5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fneg_ym_g!$C$6:$C$33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fneg_ym_g!$D$6:$D$33</c:f>
              <c:numCache>
                <c:formatCode>General</c:formatCode>
                <c:ptCount val="28"/>
                <c:pt idx="0">
                  <c:v>0.1041802</c:v>
                </c:pt>
                <c:pt idx="1">
                  <c:v>0.18288699999999999</c:v>
                </c:pt>
                <c:pt idx="2">
                  <c:v>0.68813299999999999</c:v>
                </c:pt>
                <c:pt idx="3">
                  <c:v>0.321608</c:v>
                </c:pt>
                <c:pt idx="4">
                  <c:v>0.38209609999999999</c:v>
                </c:pt>
                <c:pt idx="5">
                  <c:v>0.2197112</c:v>
                </c:pt>
                <c:pt idx="6">
                  <c:v>0.77297629999999995</c:v>
                </c:pt>
                <c:pt idx="7">
                  <c:v>0.95696700000000001</c:v>
                </c:pt>
                <c:pt idx="8">
                  <c:v>0.39913130000000002</c:v>
                </c:pt>
                <c:pt idx="9">
                  <c:v>0.43685930000000001</c:v>
                </c:pt>
                <c:pt idx="10">
                  <c:v>0.90310440000000003</c:v>
                </c:pt>
                <c:pt idx="11">
                  <c:v>1.295291</c:v>
                </c:pt>
                <c:pt idx="12">
                  <c:v>0.65087689999999998</c:v>
                </c:pt>
                <c:pt idx="13">
                  <c:v>0.3231598</c:v>
                </c:pt>
                <c:pt idx="14">
                  <c:v>0.35487809999999997</c:v>
                </c:pt>
                <c:pt idx="15">
                  <c:v>0.39628479999999999</c:v>
                </c:pt>
                <c:pt idx="16">
                  <c:v>0.29599540000000002</c:v>
                </c:pt>
                <c:pt idx="17">
                  <c:v>0.38076520000000003</c:v>
                </c:pt>
                <c:pt idx="18">
                  <c:v>0.37805139999999998</c:v>
                </c:pt>
                <c:pt idx="19">
                  <c:v>0.29967729999999998</c:v>
                </c:pt>
                <c:pt idx="20">
                  <c:v>0.27519969999999999</c:v>
                </c:pt>
                <c:pt idx="21">
                  <c:v>0.32323449999999998</c:v>
                </c:pt>
                <c:pt idx="22">
                  <c:v>0.25129750000000001</c:v>
                </c:pt>
                <c:pt idx="23">
                  <c:v>0.3146834</c:v>
                </c:pt>
                <c:pt idx="24">
                  <c:v>0.35561510000000002</c:v>
                </c:pt>
                <c:pt idx="25">
                  <c:v>0.40661570000000002</c:v>
                </c:pt>
                <c:pt idx="26">
                  <c:v>0.45770379999999999</c:v>
                </c:pt>
                <c:pt idx="27">
                  <c:v>0.78281449999999997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99712"/>
        <c:axId val="165400272"/>
      </c:lineChart>
      <c:catAx>
        <c:axId val="16539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00272"/>
        <c:crosses val="autoZero"/>
        <c:auto val="1"/>
        <c:lblAlgn val="ctr"/>
        <c:lblOffset val="100"/>
        <c:noMultiLvlLbl val="0"/>
      </c:catAx>
      <c:valAx>
        <c:axId val="165400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9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836225409127935E-2"/>
          <c:y val="3.6213991769547323E-2"/>
          <c:w val="0.75839228560379801"/>
          <c:h val="0.88741311039823723"/>
        </c:manualLayout>
      </c:layout>
      <c:lineChart>
        <c:grouping val="standard"/>
        <c:varyColors val="0"/>
        <c:ser>
          <c:idx val="0"/>
          <c:order val="0"/>
          <c:tx>
            <c:strRef>
              <c:f>fneg_ym_g!$C$62</c:f>
              <c:strCache>
                <c:ptCount val="1"/>
                <c:pt idx="0">
                  <c:v>hidfo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fneg_ym_g!$C$65:$C$71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fneg_ym_g!$D$65:$D$71</c:f>
              <c:numCache>
                <c:formatCode>General</c:formatCode>
                <c:ptCount val="7"/>
                <c:pt idx="0">
                  <c:v>0</c:v>
                </c:pt>
                <c:pt idx="1">
                  <c:v>0.2673797</c:v>
                </c:pt>
                <c:pt idx="2">
                  <c:v>0.24509800000000001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fneg_ym_g!$F$62</c:f>
              <c:strCache>
                <c:ptCount val="1"/>
                <c:pt idx="0">
                  <c:v>me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fneg_ym_g!$C$65:$C$71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fneg_ym_g!$G$65:$G$71</c:f>
              <c:numCache>
                <c:formatCode>General</c:formatCode>
                <c:ptCount val="7"/>
                <c:pt idx="0">
                  <c:v>0</c:v>
                </c:pt>
                <c:pt idx="1">
                  <c:v>9.6246399999999996E-2</c:v>
                </c:pt>
                <c:pt idx="2">
                  <c:v>0.2134472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3.3300000000000003E-2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fneg_ym_g!$I$62</c:f>
              <c:strCache>
                <c:ptCount val="1"/>
                <c:pt idx="0">
                  <c:v>888</c:v>
                </c:pt>
              </c:strCache>
            </c:strRef>
          </c:tx>
          <c:spPr>
            <a:ln w="28575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fneg_ym_g!$C$65:$C$71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fneg_ym_g!$J$65:$J$71</c:f>
              <c:numCache>
                <c:formatCode>General</c:formatCode>
                <c:ptCount val="7"/>
                <c:pt idx="0">
                  <c:v>0.57142859999999995</c:v>
                </c:pt>
                <c:pt idx="1">
                  <c:v>0.5436067</c:v>
                </c:pt>
                <c:pt idx="2">
                  <c:v>0.52983179999999996</c:v>
                </c:pt>
                <c:pt idx="3">
                  <c:v>0.15631980000000001</c:v>
                </c:pt>
                <c:pt idx="4">
                  <c:v>0.22920009999999999</c:v>
                </c:pt>
                <c:pt idx="5">
                  <c:v>0.15985379999999999</c:v>
                </c:pt>
                <c:pt idx="6">
                  <c:v>0.12575449999999999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fneg_ym_g!$L$62</c:f>
              <c:strCache>
                <c:ptCount val="1"/>
                <c:pt idx="0">
                  <c:v>magyar_idok</c:v>
                </c:pt>
              </c:strCache>
            </c:strRef>
          </c:tx>
          <c:spPr>
            <a:ln w="28575" cap="rnd">
              <a:solidFill>
                <a:srgbClr val="ED7D31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fneg_ym_g!$C$65:$C$71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fneg_ym_g!$M$65:$M$71</c:f>
              <c:numCache>
                <c:formatCode>General</c:formatCode>
                <c:ptCount val="7"/>
                <c:pt idx="0">
                  <c:v>0.25312570000000001</c:v>
                </c:pt>
                <c:pt idx="1">
                  <c:v>0.506768</c:v>
                </c:pt>
                <c:pt idx="2">
                  <c:v>0.68825910000000001</c:v>
                </c:pt>
                <c:pt idx="3">
                  <c:v>0.41109970000000001</c:v>
                </c:pt>
                <c:pt idx="4">
                  <c:v>0.193438</c:v>
                </c:pt>
                <c:pt idx="5">
                  <c:v>0.21397530000000001</c:v>
                </c:pt>
                <c:pt idx="6">
                  <c:v>0.47997709999999999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fneg_ym_g!$O$62</c:f>
              <c:strCache>
                <c:ptCount val="1"/>
                <c:pt idx="0">
                  <c:v>lokal</c:v>
                </c:pt>
              </c:strCache>
            </c:strRef>
          </c:tx>
          <c:spPr>
            <a:ln w="28575" cap="rnd">
              <a:solidFill>
                <a:srgbClr val="ED7D31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fneg_ym_g!$C$65:$C$71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fneg_ym_g!$P$65:$P$71</c:f>
              <c:numCache>
                <c:formatCode>General</c:formatCode>
                <c:ptCount val="7"/>
                <c:pt idx="0">
                  <c:v>3.9793099999999998E-2</c:v>
                </c:pt>
                <c:pt idx="1">
                  <c:v>0.23809520000000001</c:v>
                </c:pt>
                <c:pt idx="2">
                  <c:v>0.46653139999999998</c:v>
                </c:pt>
                <c:pt idx="3">
                  <c:v>0.19131709999999999</c:v>
                </c:pt>
                <c:pt idx="4">
                  <c:v>0.13195509999999999</c:v>
                </c:pt>
                <c:pt idx="5">
                  <c:v>0.14397370000000001</c:v>
                </c:pt>
                <c:pt idx="6">
                  <c:v>0.17111080000000001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fneg_ym_g!$R$62</c:f>
              <c:strCache>
                <c:ptCount val="1"/>
                <c:pt idx="0">
                  <c:v>pesti_sracok</c:v>
                </c:pt>
              </c:strCache>
            </c:strRef>
          </c:tx>
          <c:spPr>
            <a:ln w="28575" cap="rnd">
              <a:solidFill>
                <a:srgbClr val="ED7D31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fneg_ym_g!$C$65:$C$71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fneg_ym_g!$S$65:$S$71</c:f>
              <c:numCache>
                <c:formatCode>General</c:formatCode>
                <c:ptCount val="7"/>
                <c:pt idx="0">
                  <c:v>0.17897089999999999</c:v>
                </c:pt>
                <c:pt idx="1">
                  <c:v>0.32375559999999998</c:v>
                </c:pt>
                <c:pt idx="2">
                  <c:v>0.52648899999999998</c:v>
                </c:pt>
                <c:pt idx="3">
                  <c:v>0.20588239999999999</c:v>
                </c:pt>
                <c:pt idx="4">
                  <c:v>0.2330323</c:v>
                </c:pt>
                <c:pt idx="5">
                  <c:v>0.2197112</c:v>
                </c:pt>
                <c:pt idx="6">
                  <c:v>0.41200710000000001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fneg_ym_g!$U$62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fneg_ym_g!$C$65:$C$71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fneg_ym_g!$V$65:$V$71</c:f>
              <c:numCache>
                <c:formatCode>General</c:formatCode>
                <c:ptCount val="7"/>
                <c:pt idx="0">
                  <c:v>0.38867299999999999</c:v>
                </c:pt>
                <c:pt idx="1">
                  <c:v>0.78019269999999996</c:v>
                </c:pt>
                <c:pt idx="2">
                  <c:v>0.9294618</c:v>
                </c:pt>
                <c:pt idx="3">
                  <c:v>0.50018660000000004</c:v>
                </c:pt>
                <c:pt idx="4">
                  <c:v>0.4919964</c:v>
                </c:pt>
                <c:pt idx="5">
                  <c:v>0.36006949999999999</c:v>
                </c:pt>
                <c:pt idx="6">
                  <c:v>0.58611639999999998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fneg_ym_g!$X$62</c:f>
              <c:strCache>
                <c:ptCount val="1"/>
                <c:pt idx="0">
                  <c:v>index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fneg_ym_g!$C$65:$C$71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fneg_ym_g!$Y$65:$Y$71</c:f>
              <c:numCache>
                <c:formatCode>General</c:formatCode>
                <c:ptCount val="7"/>
                <c:pt idx="0">
                  <c:v>0.3916654</c:v>
                </c:pt>
                <c:pt idx="1">
                  <c:v>0.76520949999999999</c:v>
                </c:pt>
                <c:pt idx="2">
                  <c:v>0.89747489999999996</c:v>
                </c:pt>
                <c:pt idx="3">
                  <c:v>0.60290719999999998</c:v>
                </c:pt>
                <c:pt idx="4">
                  <c:v>0.56740029999999997</c:v>
                </c:pt>
                <c:pt idx="5">
                  <c:v>0.43720530000000002</c:v>
                </c:pt>
                <c:pt idx="6">
                  <c:v>0.65721649999999998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fneg_ym_g!$AA$62</c:f>
              <c:strCache>
                <c:ptCount val="1"/>
                <c:pt idx="0">
                  <c:v>mno</c:v>
                </c:pt>
              </c:strCache>
            </c:strRef>
          </c:tx>
          <c:spPr>
            <a:ln w="28575" cap="rnd">
              <a:solidFill>
                <a:srgbClr val="5B9BD5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fneg_ym_g!$C$65:$C$71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fneg_ym_g!$AB$65:$AB$71</c:f>
              <c:numCache>
                <c:formatCode>General</c:formatCode>
                <c:ptCount val="7"/>
                <c:pt idx="0">
                  <c:v>0.33524120000000002</c:v>
                </c:pt>
                <c:pt idx="1">
                  <c:v>0.59206060000000005</c:v>
                </c:pt>
                <c:pt idx="2">
                  <c:v>0.85714290000000004</c:v>
                </c:pt>
                <c:pt idx="3">
                  <c:v>0.59413289999999996</c:v>
                </c:pt>
                <c:pt idx="4">
                  <c:v>0.46362730000000002</c:v>
                </c:pt>
                <c:pt idx="5">
                  <c:v>0.52831059999999996</c:v>
                </c:pt>
                <c:pt idx="6">
                  <c:v>0.6694367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407600"/>
        <c:axId val="166408160"/>
      </c:lineChart>
      <c:catAx>
        <c:axId val="16640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08160"/>
        <c:crosses val="autoZero"/>
        <c:auto val="1"/>
        <c:lblAlgn val="ctr"/>
        <c:lblOffset val="100"/>
        <c:noMultiLvlLbl val="0"/>
      </c:catAx>
      <c:valAx>
        <c:axId val="166408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0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922310535358905E-2"/>
          <c:y val="3.6620885753584166E-2"/>
          <c:w val="0.53432485774443017"/>
          <c:h val="0.83245197670209137"/>
        </c:manualLayout>
      </c:layout>
      <c:lineChart>
        <c:grouping val="standard"/>
        <c:varyColors val="0"/>
        <c:ser>
          <c:idx val="0"/>
          <c:order val="0"/>
          <c:tx>
            <c:strRef>
              <c:f>fneg_ym_g!$C$80</c:f>
              <c:strCache>
                <c:ptCount val="1"/>
                <c:pt idx="0">
                  <c:v>russian_state_propaganda_site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fneg_ym_g!$C$83:$C$110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fneg_ym_g!$D$83:$D$110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0.15015020000000001</c:v>
                </c:pt>
                <c:pt idx="6">
                  <c:v>0</c:v>
                </c:pt>
                <c:pt idx="7">
                  <c:v>0.33840949999999997</c:v>
                </c:pt>
                <c:pt idx="8">
                  <c:v>0.1869159</c:v>
                </c:pt>
                <c:pt idx="9">
                  <c:v>0.19607840000000001</c:v>
                </c:pt>
                <c:pt idx="10">
                  <c:v>0.1795332</c:v>
                </c:pt>
                <c:pt idx="11">
                  <c:v>0.29411759999999998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9.2336100000000004E-2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fneg_ym_g!$F$80</c:f>
              <c:strCache>
                <c:ptCount val="1"/>
                <c:pt idx="0">
                  <c:v>pro_governmental_sites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fneg_ym_g!$G$83:$G$110</c:f>
              <c:numCache>
                <c:formatCode>General</c:formatCode>
                <c:ptCount val="28"/>
                <c:pt idx="0">
                  <c:v>4.53309E-2</c:v>
                </c:pt>
                <c:pt idx="1">
                  <c:v>0.16703789999999999</c:v>
                </c:pt>
                <c:pt idx="2">
                  <c:v>0.58833709999999995</c:v>
                </c:pt>
                <c:pt idx="3">
                  <c:v>0.22783039999999999</c:v>
                </c:pt>
                <c:pt idx="4">
                  <c:v>0.2946376</c:v>
                </c:pt>
                <c:pt idx="5">
                  <c:v>0.1410216</c:v>
                </c:pt>
                <c:pt idx="6">
                  <c:v>0.47777619999999998</c:v>
                </c:pt>
                <c:pt idx="7">
                  <c:v>0.85559890000000005</c:v>
                </c:pt>
                <c:pt idx="8">
                  <c:v>0.28265400000000002</c:v>
                </c:pt>
                <c:pt idx="9">
                  <c:v>0.34369179999999999</c:v>
                </c:pt>
                <c:pt idx="10">
                  <c:v>0.69519540000000002</c:v>
                </c:pt>
                <c:pt idx="11">
                  <c:v>1.0932109999999999</c:v>
                </c:pt>
                <c:pt idx="12">
                  <c:v>0.48479509999999998</c:v>
                </c:pt>
                <c:pt idx="13">
                  <c:v>0.14556040000000001</c:v>
                </c:pt>
                <c:pt idx="14">
                  <c:v>0.27315299999999998</c:v>
                </c:pt>
                <c:pt idx="15">
                  <c:v>0.27417029999999998</c:v>
                </c:pt>
                <c:pt idx="16">
                  <c:v>0.13104440000000001</c:v>
                </c:pt>
                <c:pt idx="17">
                  <c:v>0.16207460000000001</c:v>
                </c:pt>
                <c:pt idx="18">
                  <c:v>0.25594149999999999</c:v>
                </c:pt>
                <c:pt idx="19">
                  <c:v>0.18333099999999999</c:v>
                </c:pt>
                <c:pt idx="20">
                  <c:v>0.2301357</c:v>
                </c:pt>
                <c:pt idx="21">
                  <c:v>0.19207679999999999</c:v>
                </c:pt>
                <c:pt idx="22">
                  <c:v>0.20851220000000001</c:v>
                </c:pt>
                <c:pt idx="23">
                  <c:v>0.1065956</c:v>
                </c:pt>
                <c:pt idx="24">
                  <c:v>0.17950840000000001</c:v>
                </c:pt>
                <c:pt idx="25">
                  <c:v>0.32028970000000001</c:v>
                </c:pt>
                <c:pt idx="26">
                  <c:v>0.24324319999999999</c:v>
                </c:pt>
                <c:pt idx="27">
                  <c:v>0.67453629999999998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fneg_ym_g!$I$80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fneg_ym_g!$J$83:$J$110</c:f>
              <c:numCache>
                <c:formatCode>General</c:formatCode>
                <c:ptCount val="28"/>
                <c:pt idx="0">
                  <c:v>0.22068099999999999</c:v>
                </c:pt>
                <c:pt idx="1">
                  <c:v>0.15206810000000001</c:v>
                </c:pt>
                <c:pt idx="2">
                  <c:v>0.88188979999999995</c:v>
                </c:pt>
                <c:pt idx="3">
                  <c:v>0.3028264</c:v>
                </c:pt>
                <c:pt idx="4">
                  <c:v>0.41427659999999999</c:v>
                </c:pt>
                <c:pt idx="5">
                  <c:v>0.35982989999999998</c:v>
                </c:pt>
                <c:pt idx="6">
                  <c:v>1.1998740000000001</c:v>
                </c:pt>
                <c:pt idx="7">
                  <c:v>1.1253519999999999</c:v>
                </c:pt>
                <c:pt idx="8">
                  <c:v>0.4391101</c:v>
                </c:pt>
                <c:pt idx="9">
                  <c:v>0.4703929</c:v>
                </c:pt>
                <c:pt idx="10">
                  <c:v>1.1782950000000001</c:v>
                </c:pt>
                <c:pt idx="11">
                  <c:v>1.6280349999999999</c:v>
                </c:pt>
                <c:pt idx="12">
                  <c:v>0.77341740000000003</c:v>
                </c:pt>
                <c:pt idx="13">
                  <c:v>0.41891080000000003</c:v>
                </c:pt>
                <c:pt idx="14">
                  <c:v>0.24676129999999999</c:v>
                </c:pt>
                <c:pt idx="15">
                  <c:v>0.54216869999999995</c:v>
                </c:pt>
                <c:pt idx="16">
                  <c:v>0.39989340000000001</c:v>
                </c:pt>
                <c:pt idx="17">
                  <c:v>0.45805899999999999</c:v>
                </c:pt>
                <c:pt idx="18">
                  <c:v>0.5340454</c:v>
                </c:pt>
                <c:pt idx="19">
                  <c:v>0.5810575</c:v>
                </c:pt>
                <c:pt idx="20">
                  <c:v>0.41152260000000002</c:v>
                </c:pt>
                <c:pt idx="21">
                  <c:v>0.41194639999999999</c:v>
                </c:pt>
                <c:pt idx="22">
                  <c:v>0.31469380000000002</c:v>
                </c:pt>
                <c:pt idx="23">
                  <c:v>0.30287730000000002</c:v>
                </c:pt>
                <c:pt idx="24">
                  <c:v>0.33146350000000002</c:v>
                </c:pt>
                <c:pt idx="25">
                  <c:v>0.40047110000000002</c:v>
                </c:pt>
                <c:pt idx="26">
                  <c:v>0.81437130000000002</c:v>
                </c:pt>
                <c:pt idx="27">
                  <c:v>0.79266780000000003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fneg_ym_g!$L$80</c:f>
              <c:strCache>
                <c:ptCount val="1"/>
                <c:pt idx="0">
                  <c:v>sites_independent_of_government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fneg_ym_g!$M$83:$M$110</c:f>
              <c:numCache>
                <c:formatCode>General</c:formatCode>
                <c:ptCount val="28"/>
                <c:pt idx="0">
                  <c:v>9.6325900000000006E-2</c:v>
                </c:pt>
                <c:pt idx="1">
                  <c:v>0.2294706</c:v>
                </c:pt>
                <c:pt idx="2">
                  <c:v>0.74791770000000002</c:v>
                </c:pt>
                <c:pt idx="3">
                  <c:v>0.45256740000000001</c:v>
                </c:pt>
                <c:pt idx="4">
                  <c:v>0.49455979999999999</c:v>
                </c:pt>
                <c:pt idx="5">
                  <c:v>0.24034330000000001</c:v>
                </c:pt>
                <c:pt idx="6">
                  <c:v>0.98992400000000003</c:v>
                </c:pt>
                <c:pt idx="7">
                  <c:v>1.041317</c:v>
                </c:pt>
                <c:pt idx="8">
                  <c:v>0.51854180000000005</c:v>
                </c:pt>
                <c:pt idx="9">
                  <c:v>0.54446459999999997</c:v>
                </c:pt>
                <c:pt idx="10">
                  <c:v>1.0544819999999999</c:v>
                </c:pt>
                <c:pt idx="11">
                  <c:v>1.444841</c:v>
                </c:pt>
                <c:pt idx="12">
                  <c:v>0.84790670000000001</c:v>
                </c:pt>
                <c:pt idx="13">
                  <c:v>0.50838839999999996</c:v>
                </c:pt>
                <c:pt idx="14">
                  <c:v>0.5576856</c:v>
                </c:pt>
                <c:pt idx="15">
                  <c:v>0.483871</c:v>
                </c:pt>
                <c:pt idx="16">
                  <c:v>0.45928279999999999</c:v>
                </c:pt>
                <c:pt idx="17">
                  <c:v>0.66640529999999998</c:v>
                </c:pt>
                <c:pt idx="18">
                  <c:v>0.54552290000000003</c:v>
                </c:pt>
                <c:pt idx="19">
                  <c:v>0.41196880000000002</c:v>
                </c:pt>
                <c:pt idx="20">
                  <c:v>0.29620849999999999</c:v>
                </c:pt>
                <c:pt idx="21">
                  <c:v>0.53817020000000004</c:v>
                </c:pt>
                <c:pt idx="22">
                  <c:v>0.31840800000000002</c:v>
                </c:pt>
                <c:pt idx="23">
                  <c:v>0.74060009999999998</c:v>
                </c:pt>
                <c:pt idx="24">
                  <c:v>0.58692009999999994</c:v>
                </c:pt>
                <c:pt idx="25">
                  <c:v>0.57568569999999997</c:v>
                </c:pt>
                <c:pt idx="26">
                  <c:v>0.54025789999999996</c:v>
                </c:pt>
                <c:pt idx="27">
                  <c:v>0.9843982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412640"/>
        <c:axId val="166413200"/>
      </c:lineChart>
      <c:catAx>
        <c:axId val="16641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13200"/>
        <c:crosses val="autoZero"/>
        <c:auto val="1"/>
        <c:lblAlgn val="ctr"/>
        <c:lblOffset val="100"/>
        <c:noMultiLvlLbl val="0"/>
      </c:catAx>
      <c:valAx>
        <c:axId val="16641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1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057487319579561"/>
          <c:y val="0.29525425301650454"/>
          <c:w val="0.36593480759959951"/>
          <c:h val="0.369541174641779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fneg_ym_g!$C$80</c:f>
              <c:strCache>
                <c:ptCount val="1"/>
                <c:pt idx="0">
                  <c:v>russian_state_propaganda_site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fneg_ym_g!$C$83:$C$110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fneg_ym_g!$D$83:$D$110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0.15015020000000001</c:v>
                </c:pt>
                <c:pt idx="6">
                  <c:v>0</c:v>
                </c:pt>
                <c:pt idx="7">
                  <c:v>0.33840949999999997</c:v>
                </c:pt>
                <c:pt idx="8">
                  <c:v>0.1869159</c:v>
                </c:pt>
                <c:pt idx="9">
                  <c:v>0.19607840000000001</c:v>
                </c:pt>
                <c:pt idx="10">
                  <c:v>0.1795332</c:v>
                </c:pt>
                <c:pt idx="11">
                  <c:v>0.29411759999999998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9.2336100000000004E-2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fneg_ym_g!$F$80</c:f>
              <c:strCache>
                <c:ptCount val="1"/>
                <c:pt idx="0">
                  <c:v>pro_governmental_sites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fneg_ym_g!$G$83:$G$110</c:f>
              <c:numCache>
                <c:formatCode>General</c:formatCode>
                <c:ptCount val="28"/>
                <c:pt idx="0">
                  <c:v>4.53309E-2</c:v>
                </c:pt>
                <c:pt idx="1">
                  <c:v>0.16703789999999999</c:v>
                </c:pt>
                <c:pt idx="2">
                  <c:v>0.58833709999999995</c:v>
                </c:pt>
                <c:pt idx="3">
                  <c:v>0.22783039999999999</c:v>
                </c:pt>
                <c:pt idx="4">
                  <c:v>0.2946376</c:v>
                </c:pt>
                <c:pt idx="5">
                  <c:v>0.1410216</c:v>
                </c:pt>
                <c:pt idx="6">
                  <c:v>0.47777619999999998</c:v>
                </c:pt>
                <c:pt idx="7">
                  <c:v>0.85559890000000005</c:v>
                </c:pt>
                <c:pt idx="8">
                  <c:v>0.28265400000000002</c:v>
                </c:pt>
                <c:pt idx="9">
                  <c:v>0.34369179999999999</c:v>
                </c:pt>
                <c:pt idx="10">
                  <c:v>0.69519540000000002</c:v>
                </c:pt>
                <c:pt idx="11">
                  <c:v>1.0932109999999999</c:v>
                </c:pt>
                <c:pt idx="12">
                  <c:v>0.48479509999999998</c:v>
                </c:pt>
                <c:pt idx="13">
                  <c:v>0.14556040000000001</c:v>
                </c:pt>
                <c:pt idx="14">
                  <c:v>0.27315299999999998</c:v>
                </c:pt>
                <c:pt idx="15">
                  <c:v>0.27417029999999998</c:v>
                </c:pt>
                <c:pt idx="16">
                  <c:v>0.13104440000000001</c:v>
                </c:pt>
                <c:pt idx="17">
                  <c:v>0.16207460000000001</c:v>
                </c:pt>
                <c:pt idx="18">
                  <c:v>0.25594149999999999</c:v>
                </c:pt>
                <c:pt idx="19">
                  <c:v>0.18333099999999999</c:v>
                </c:pt>
                <c:pt idx="20">
                  <c:v>0.2301357</c:v>
                </c:pt>
                <c:pt idx="21">
                  <c:v>0.19207679999999999</c:v>
                </c:pt>
                <c:pt idx="22">
                  <c:v>0.20851220000000001</c:v>
                </c:pt>
                <c:pt idx="23">
                  <c:v>0.1065956</c:v>
                </c:pt>
                <c:pt idx="24">
                  <c:v>0.17950840000000001</c:v>
                </c:pt>
                <c:pt idx="25">
                  <c:v>0.32028970000000001</c:v>
                </c:pt>
                <c:pt idx="26">
                  <c:v>0.24324319999999999</c:v>
                </c:pt>
                <c:pt idx="27">
                  <c:v>0.67453629999999998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fneg_ym_g!$L$80</c:f>
              <c:strCache>
                <c:ptCount val="1"/>
                <c:pt idx="0">
                  <c:v>sites_independent_of_government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fneg_ym_g!$M$83:$M$110</c:f>
              <c:numCache>
                <c:formatCode>General</c:formatCode>
                <c:ptCount val="28"/>
                <c:pt idx="0">
                  <c:v>9.6325900000000006E-2</c:v>
                </c:pt>
                <c:pt idx="1">
                  <c:v>0.2294706</c:v>
                </c:pt>
                <c:pt idx="2">
                  <c:v>0.74791770000000002</c:v>
                </c:pt>
                <c:pt idx="3">
                  <c:v>0.45256740000000001</c:v>
                </c:pt>
                <c:pt idx="4">
                  <c:v>0.49455979999999999</c:v>
                </c:pt>
                <c:pt idx="5">
                  <c:v>0.24034330000000001</c:v>
                </c:pt>
                <c:pt idx="6">
                  <c:v>0.98992400000000003</c:v>
                </c:pt>
                <c:pt idx="7">
                  <c:v>1.041317</c:v>
                </c:pt>
                <c:pt idx="8">
                  <c:v>0.51854180000000005</c:v>
                </c:pt>
                <c:pt idx="9">
                  <c:v>0.54446459999999997</c:v>
                </c:pt>
                <c:pt idx="10">
                  <c:v>1.0544819999999999</c:v>
                </c:pt>
                <c:pt idx="11">
                  <c:v>1.444841</c:v>
                </c:pt>
                <c:pt idx="12">
                  <c:v>0.84790670000000001</c:v>
                </c:pt>
                <c:pt idx="13">
                  <c:v>0.50838839999999996</c:v>
                </c:pt>
                <c:pt idx="14">
                  <c:v>0.5576856</c:v>
                </c:pt>
                <c:pt idx="15">
                  <c:v>0.483871</c:v>
                </c:pt>
                <c:pt idx="16">
                  <c:v>0.45928279999999999</c:v>
                </c:pt>
                <c:pt idx="17">
                  <c:v>0.66640529999999998</c:v>
                </c:pt>
                <c:pt idx="18">
                  <c:v>0.54552290000000003</c:v>
                </c:pt>
                <c:pt idx="19">
                  <c:v>0.41196880000000002</c:v>
                </c:pt>
                <c:pt idx="20">
                  <c:v>0.29620849999999999</c:v>
                </c:pt>
                <c:pt idx="21">
                  <c:v>0.53817020000000004</c:v>
                </c:pt>
                <c:pt idx="22">
                  <c:v>0.31840800000000002</c:v>
                </c:pt>
                <c:pt idx="23">
                  <c:v>0.74060009999999998</c:v>
                </c:pt>
                <c:pt idx="24">
                  <c:v>0.58692009999999994</c:v>
                </c:pt>
                <c:pt idx="25">
                  <c:v>0.57568569999999997</c:v>
                </c:pt>
                <c:pt idx="26">
                  <c:v>0.54025789999999996</c:v>
                </c:pt>
                <c:pt idx="27">
                  <c:v>0.9843982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417120"/>
        <c:axId val="166417680"/>
      </c:lineChart>
      <c:catAx>
        <c:axId val="16641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17680"/>
        <c:crosses val="autoZero"/>
        <c:auto val="1"/>
        <c:lblAlgn val="ctr"/>
        <c:lblOffset val="100"/>
        <c:noMultiLvlLbl val="0"/>
      </c:catAx>
      <c:valAx>
        <c:axId val="16641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1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406519240040049"/>
          <c:y val="0.36142192843959114"/>
          <c:w val="0.35337593789787258"/>
          <c:h val="0.27715588098133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fneg_ym_g!$H$54:$H$56</c:f>
              <c:strCache>
                <c:ptCount val="3"/>
                <c:pt idx="0">
                  <c:v>the news portal of russian state propaganda (hidfo.ru)</c:v>
                </c:pt>
                <c:pt idx="1">
                  <c:v>news portals close to Victor Orban's government</c:v>
                </c:pt>
                <c:pt idx="2">
                  <c:v>indenpendent news portals</c:v>
                </c:pt>
              </c:strCache>
            </c:strRef>
          </c:cat>
          <c:val>
            <c:numRef>
              <c:f>fneg_ym_g!$I$54:$I$56</c:f>
              <c:numCache>
                <c:formatCode>General</c:formatCode>
                <c:ptCount val="3"/>
                <c:pt idx="0">
                  <c:v>7.0000000000000007E-2</c:v>
                </c:pt>
                <c:pt idx="1">
                  <c:v>0.33</c:v>
                </c:pt>
                <c:pt idx="2">
                  <c:v>0.6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6420480"/>
        <c:axId val="166421040"/>
      </c:barChart>
      <c:catAx>
        <c:axId val="166420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21040"/>
        <c:crosses val="autoZero"/>
        <c:auto val="1"/>
        <c:lblAlgn val="ctr"/>
        <c:lblOffset val="100"/>
        <c:noMultiLvlLbl val="0"/>
      </c:catAx>
      <c:valAx>
        <c:axId val="16642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2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715616408483058E-2"/>
          <c:y val="3.6224308112423928E-2"/>
          <c:w val="0.82590309742439449"/>
          <c:h val="0.85976387719016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fmig_ref_ym_g!$B$8:$B$35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fmig_ref_ym_g!$C$8:$C$35</c:f>
              <c:numCache>
                <c:formatCode>General</c:formatCode>
                <c:ptCount val="28"/>
                <c:pt idx="0">
                  <c:v>53.789400000000001</c:v>
                </c:pt>
                <c:pt idx="1">
                  <c:v>56.166310000000003</c:v>
                </c:pt>
                <c:pt idx="2">
                  <c:v>56.90446</c:v>
                </c:pt>
                <c:pt idx="3">
                  <c:v>48.411830000000002</c:v>
                </c:pt>
                <c:pt idx="4">
                  <c:v>56.98198</c:v>
                </c:pt>
                <c:pt idx="5">
                  <c:v>55.804679999999998</c:v>
                </c:pt>
                <c:pt idx="6">
                  <c:v>60.275269999999999</c:v>
                </c:pt>
                <c:pt idx="7">
                  <c:v>52.914209999999997</c:v>
                </c:pt>
                <c:pt idx="8">
                  <c:v>51.906660000000002</c:v>
                </c:pt>
                <c:pt idx="9">
                  <c:v>50.326799999999999</c:v>
                </c:pt>
                <c:pt idx="10">
                  <c:v>55.878860000000003</c:v>
                </c:pt>
                <c:pt idx="11">
                  <c:v>55.427</c:v>
                </c:pt>
                <c:pt idx="12">
                  <c:v>59.641770000000001</c:v>
                </c:pt>
                <c:pt idx="13">
                  <c:v>56.48742</c:v>
                </c:pt>
                <c:pt idx="14">
                  <c:v>47.255040000000001</c:v>
                </c:pt>
                <c:pt idx="15">
                  <c:v>46.768340000000002</c:v>
                </c:pt>
                <c:pt idx="16">
                  <c:v>48.433920000000001</c:v>
                </c:pt>
                <c:pt idx="17">
                  <c:v>51.843490000000003</c:v>
                </c:pt>
                <c:pt idx="18">
                  <c:v>55.22101</c:v>
                </c:pt>
                <c:pt idx="19">
                  <c:v>61.729320000000001</c:v>
                </c:pt>
                <c:pt idx="20">
                  <c:v>57.692309999999999</c:v>
                </c:pt>
                <c:pt idx="21">
                  <c:v>55.210920000000002</c:v>
                </c:pt>
                <c:pt idx="22">
                  <c:v>60.435699999999997</c:v>
                </c:pt>
                <c:pt idx="23">
                  <c:v>62.46499</c:v>
                </c:pt>
                <c:pt idx="24">
                  <c:v>55.084000000000003</c:v>
                </c:pt>
                <c:pt idx="25">
                  <c:v>56.432040000000001</c:v>
                </c:pt>
                <c:pt idx="26">
                  <c:v>58.114559999999997</c:v>
                </c:pt>
                <c:pt idx="27">
                  <c:v>54.172190000000001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423280"/>
        <c:axId val="167103984"/>
      </c:lineChart>
      <c:catAx>
        <c:axId val="16642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03984"/>
        <c:crosses val="autoZero"/>
        <c:auto val="1"/>
        <c:lblAlgn val="ctr"/>
        <c:lblOffset val="100"/>
        <c:noMultiLvlLbl val="0"/>
      </c:catAx>
      <c:valAx>
        <c:axId val="16710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2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fmig_ref_ym_g!$B$79:$B$87</c:f>
              <c:strCache>
                <c:ptCount val="9"/>
                <c:pt idx="0">
                  <c:v>hidfo</c:v>
                </c:pt>
                <c:pt idx="1">
                  <c:v>888</c:v>
                </c:pt>
                <c:pt idx="2">
                  <c:v>mindenegyben</c:v>
                </c:pt>
                <c:pt idx="3">
                  <c:v>lokal</c:v>
                </c:pt>
                <c:pt idx="4">
                  <c:v>magyar_idok</c:v>
                </c:pt>
                <c:pt idx="5">
                  <c:v>pesti_sracok</c:v>
                </c:pt>
                <c:pt idx="6">
                  <c:v>mno</c:v>
                </c:pt>
                <c:pt idx="7">
                  <c:v>origo</c:v>
                </c:pt>
                <c:pt idx="8">
                  <c:v>index</c:v>
                </c:pt>
              </c:strCache>
            </c:strRef>
          </c:cat>
          <c:val>
            <c:numRef>
              <c:f>fmig_ref_ym_g!$C$79:$C$87</c:f>
              <c:numCache>
                <c:formatCode>General</c:formatCode>
                <c:ptCount val="9"/>
                <c:pt idx="0">
                  <c:v>74.900000000000006</c:v>
                </c:pt>
                <c:pt idx="1">
                  <c:v>72.2</c:v>
                </c:pt>
                <c:pt idx="2">
                  <c:v>64.8</c:v>
                </c:pt>
                <c:pt idx="3">
                  <c:v>60.7</c:v>
                </c:pt>
                <c:pt idx="4">
                  <c:v>59.3</c:v>
                </c:pt>
                <c:pt idx="5">
                  <c:v>58.7</c:v>
                </c:pt>
                <c:pt idx="6">
                  <c:v>51.4</c:v>
                </c:pt>
                <c:pt idx="7">
                  <c:v>45.1</c:v>
                </c:pt>
                <c:pt idx="8">
                  <c:v>32.299999999999997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7106224"/>
        <c:axId val="167106784"/>
      </c:barChart>
      <c:catAx>
        <c:axId val="16710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06784"/>
        <c:crosses val="autoZero"/>
        <c:auto val="1"/>
        <c:lblAlgn val="ctr"/>
        <c:lblOffset val="100"/>
        <c:noMultiLvlLbl val="0"/>
      </c:catAx>
      <c:valAx>
        <c:axId val="16710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0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fmig_ref_ym_g!$C$133</c:f>
              <c:strCache>
                <c:ptCount val="1"/>
                <c:pt idx="0">
                  <c:v>hidfo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fmig_ref_ym_g!$B$134:$B$161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fmig_ref_ym_g!$C$134:$C$161</c:f>
              <c:numCache>
                <c:formatCode>General</c:formatCode>
                <c:ptCount val="28"/>
                <c:pt idx="0">
                  <c:v>51.612900000000003</c:v>
                </c:pt>
                <c:pt idx="1">
                  <c:v>68.181820000000002</c:v>
                </c:pt>
                <c:pt idx="2">
                  <c:v>77.272729999999996</c:v>
                </c:pt>
                <c:pt idx="3">
                  <c:v>77.777780000000007</c:v>
                </c:pt>
                <c:pt idx="4">
                  <c:v>89.583330000000004</c:v>
                </c:pt>
                <c:pt idx="5">
                  <c:v>75.55556</c:v>
                </c:pt>
                <c:pt idx="6">
                  <c:v>77.272729999999996</c:v>
                </c:pt>
                <c:pt idx="7">
                  <c:v>78.125</c:v>
                </c:pt>
                <c:pt idx="8">
                  <c:v>77.272729999999996</c:v>
                </c:pt>
                <c:pt idx="9">
                  <c:v>60</c:v>
                </c:pt>
                <c:pt idx="10">
                  <c:v>78.947370000000006</c:v>
                </c:pt>
                <c:pt idx="11">
                  <c:v>60</c:v>
                </c:pt>
                <c:pt idx="12">
                  <c:v>77.419349999999994</c:v>
                </c:pt>
                <c:pt idx="13">
                  <c:v>93.548389999999998</c:v>
                </c:pt>
                <c:pt idx="14">
                  <c:v>78.260869999999997</c:v>
                </c:pt>
                <c:pt idx="15">
                  <c:v>75</c:v>
                </c:pt>
                <c:pt idx="16">
                  <c:v>71.428569999999993</c:v>
                </c:pt>
                <c:pt idx="17">
                  <c:v>69.230770000000007</c:v>
                </c:pt>
                <c:pt idx="18">
                  <c:v>59.090910000000001</c:v>
                </c:pt>
                <c:pt idx="19">
                  <c:v>81.481480000000005</c:v>
                </c:pt>
                <c:pt idx="20">
                  <c:v>69.047619999999995</c:v>
                </c:pt>
                <c:pt idx="21">
                  <c:v>73.529409999999999</c:v>
                </c:pt>
                <c:pt idx="22">
                  <c:v>87.878789999999995</c:v>
                </c:pt>
                <c:pt idx="23">
                  <c:v>80</c:v>
                </c:pt>
                <c:pt idx="24">
                  <c:v>88</c:v>
                </c:pt>
                <c:pt idx="25">
                  <c:v>80</c:v>
                </c:pt>
                <c:pt idx="26">
                  <c:v>81.818179999999998</c:v>
                </c:pt>
                <c:pt idx="27">
                  <c:v>85.714290000000005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fmig_ref_ym_g!$D$133</c:f>
              <c:strCache>
                <c:ptCount val="1"/>
                <c:pt idx="0">
                  <c:v>pro_gov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fmig_ref_ym_g!$B$134:$B$161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fmig_ref_ym_g!$D$134:$D$161</c:f>
              <c:numCache>
                <c:formatCode>General</c:formatCode>
                <c:ptCount val="28"/>
                <c:pt idx="0">
                  <c:v>61.09234</c:v>
                </c:pt>
                <c:pt idx="1">
                  <c:v>64.583330000000004</c:v>
                </c:pt>
                <c:pt idx="2">
                  <c:v>63.542439999999999</c:v>
                </c:pt>
                <c:pt idx="3">
                  <c:v>53.35277</c:v>
                </c:pt>
                <c:pt idx="4">
                  <c:v>62.850639999999999</c:v>
                </c:pt>
                <c:pt idx="5">
                  <c:v>64.254949999999994</c:v>
                </c:pt>
                <c:pt idx="6">
                  <c:v>66.193849999999998</c:v>
                </c:pt>
                <c:pt idx="7">
                  <c:v>58.81033</c:v>
                </c:pt>
                <c:pt idx="8">
                  <c:v>56.676859999999998</c:v>
                </c:pt>
                <c:pt idx="9">
                  <c:v>54.61741</c:v>
                </c:pt>
                <c:pt idx="10">
                  <c:v>64.432990000000004</c:v>
                </c:pt>
                <c:pt idx="11">
                  <c:v>62.078919999999997</c:v>
                </c:pt>
                <c:pt idx="12">
                  <c:v>65.057180000000002</c:v>
                </c:pt>
                <c:pt idx="13">
                  <c:v>62.315060000000003</c:v>
                </c:pt>
                <c:pt idx="14">
                  <c:v>53.411760000000001</c:v>
                </c:pt>
                <c:pt idx="15">
                  <c:v>55.693069999999999</c:v>
                </c:pt>
                <c:pt idx="16">
                  <c:v>59.74194</c:v>
                </c:pt>
                <c:pt idx="17">
                  <c:v>61.818179999999998</c:v>
                </c:pt>
                <c:pt idx="18">
                  <c:v>64.322649999999996</c:v>
                </c:pt>
                <c:pt idx="19">
                  <c:v>69.544920000000005</c:v>
                </c:pt>
                <c:pt idx="20">
                  <c:v>64.604460000000003</c:v>
                </c:pt>
                <c:pt idx="21">
                  <c:v>63.029159999999997</c:v>
                </c:pt>
                <c:pt idx="22">
                  <c:v>67.656769999999995</c:v>
                </c:pt>
                <c:pt idx="23">
                  <c:v>69.047619999999995</c:v>
                </c:pt>
                <c:pt idx="24">
                  <c:v>63.282940000000004</c:v>
                </c:pt>
                <c:pt idx="25">
                  <c:v>65.531059999999997</c:v>
                </c:pt>
                <c:pt idx="26">
                  <c:v>65.579710000000006</c:v>
                </c:pt>
                <c:pt idx="27">
                  <c:v>61.562179999999998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fmig_ref_ym_g!$E$133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fmig_ref_ym_g!$B$134:$B$161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fmig_ref_ym_g!$E$134:$E$161</c:f>
              <c:numCache>
                <c:formatCode>General</c:formatCode>
                <c:ptCount val="28"/>
                <c:pt idx="0">
                  <c:v>40.069690000000001</c:v>
                </c:pt>
                <c:pt idx="1">
                  <c:v>34.426229999999997</c:v>
                </c:pt>
                <c:pt idx="2">
                  <c:v>43.434339999999999</c:v>
                </c:pt>
                <c:pt idx="3">
                  <c:v>37.387390000000003</c:v>
                </c:pt>
                <c:pt idx="4">
                  <c:v>35.714289999999998</c:v>
                </c:pt>
                <c:pt idx="5">
                  <c:v>35.779820000000001</c:v>
                </c:pt>
                <c:pt idx="6">
                  <c:v>39.344259999999998</c:v>
                </c:pt>
                <c:pt idx="7">
                  <c:v>37.575760000000002</c:v>
                </c:pt>
                <c:pt idx="8">
                  <c:v>41.025640000000003</c:v>
                </c:pt>
                <c:pt idx="9">
                  <c:v>41.80791</c:v>
                </c:pt>
                <c:pt idx="10">
                  <c:v>43.181820000000002</c:v>
                </c:pt>
                <c:pt idx="11">
                  <c:v>51</c:v>
                </c:pt>
                <c:pt idx="12">
                  <c:v>52.836880000000001</c:v>
                </c:pt>
                <c:pt idx="13">
                  <c:v>47.685189999999999</c:v>
                </c:pt>
                <c:pt idx="14">
                  <c:v>37.66234</c:v>
                </c:pt>
                <c:pt idx="15">
                  <c:v>39.215690000000002</c:v>
                </c:pt>
                <c:pt idx="16">
                  <c:v>38.095239999999997</c:v>
                </c:pt>
                <c:pt idx="17">
                  <c:v>50.588239999999999</c:v>
                </c:pt>
                <c:pt idx="18">
                  <c:v>47.305390000000003</c:v>
                </c:pt>
                <c:pt idx="19">
                  <c:v>51.145040000000002</c:v>
                </c:pt>
                <c:pt idx="20">
                  <c:v>56.571429999999999</c:v>
                </c:pt>
                <c:pt idx="21">
                  <c:v>43.315510000000003</c:v>
                </c:pt>
                <c:pt idx="22">
                  <c:v>56.976739999999999</c:v>
                </c:pt>
                <c:pt idx="23">
                  <c:v>64.242419999999996</c:v>
                </c:pt>
                <c:pt idx="24">
                  <c:v>59.215690000000002</c:v>
                </c:pt>
                <c:pt idx="25">
                  <c:v>58.854170000000003</c:v>
                </c:pt>
                <c:pt idx="26">
                  <c:v>55.154640000000001</c:v>
                </c:pt>
                <c:pt idx="27">
                  <c:v>42.931939999999997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fmig_ref_ym_g!$F$133</c:f>
              <c:strCache>
                <c:ptCount val="1"/>
                <c:pt idx="0">
                  <c:v>ind_of_gov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fmig_ref_ym_g!$B$134:$B$161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fmig_ref_ym_g!$F$134:$F$161</c:f>
              <c:numCache>
                <c:formatCode>General</c:formatCode>
                <c:ptCount val="28"/>
                <c:pt idx="0">
                  <c:v>51.086410000000001</c:v>
                </c:pt>
                <c:pt idx="1">
                  <c:v>49.886360000000003</c:v>
                </c:pt>
                <c:pt idx="2">
                  <c:v>48.216830000000002</c:v>
                </c:pt>
                <c:pt idx="3">
                  <c:v>42.047530000000002</c:v>
                </c:pt>
                <c:pt idx="4">
                  <c:v>49.839739999999999</c:v>
                </c:pt>
                <c:pt idx="5">
                  <c:v>44.791670000000003</c:v>
                </c:pt>
                <c:pt idx="6">
                  <c:v>55.116700000000002</c:v>
                </c:pt>
                <c:pt idx="7">
                  <c:v>44.954129999999999</c:v>
                </c:pt>
                <c:pt idx="8">
                  <c:v>46.511629999999997</c:v>
                </c:pt>
                <c:pt idx="9">
                  <c:v>45.410629999999998</c:v>
                </c:pt>
                <c:pt idx="10">
                  <c:v>41.164239999999999</c:v>
                </c:pt>
                <c:pt idx="11">
                  <c:v>41.104289999999999</c:v>
                </c:pt>
                <c:pt idx="12">
                  <c:v>49.011299999999999</c:v>
                </c:pt>
                <c:pt idx="13">
                  <c:v>43.69603</c:v>
                </c:pt>
                <c:pt idx="14">
                  <c:v>34.75</c:v>
                </c:pt>
                <c:pt idx="15">
                  <c:v>29.63918</c:v>
                </c:pt>
                <c:pt idx="16">
                  <c:v>27.350429999999999</c:v>
                </c:pt>
                <c:pt idx="17">
                  <c:v>26.33229</c:v>
                </c:pt>
                <c:pt idx="18">
                  <c:v>36.5</c:v>
                </c:pt>
                <c:pt idx="19">
                  <c:v>42.019539999999999</c:v>
                </c:pt>
                <c:pt idx="20">
                  <c:v>36.337209999999999</c:v>
                </c:pt>
                <c:pt idx="21">
                  <c:v>34.482759999999999</c:v>
                </c:pt>
                <c:pt idx="22">
                  <c:v>39.05724</c:v>
                </c:pt>
                <c:pt idx="23">
                  <c:v>40.849670000000003</c:v>
                </c:pt>
                <c:pt idx="24">
                  <c:v>33.21799</c:v>
                </c:pt>
                <c:pt idx="25">
                  <c:v>33.712980000000002</c:v>
                </c:pt>
                <c:pt idx="26">
                  <c:v>35.612540000000003</c:v>
                </c:pt>
                <c:pt idx="27">
                  <c:v>36.419750000000001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110704"/>
        <c:axId val="167111264"/>
      </c:lineChart>
      <c:catAx>
        <c:axId val="16711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11264"/>
        <c:crosses val="autoZero"/>
        <c:auto val="1"/>
        <c:lblAlgn val="ctr"/>
        <c:lblOffset val="100"/>
        <c:noMultiLvlLbl val="0"/>
      </c:catAx>
      <c:valAx>
        <c:axId val="167111264"/>
        <c:scaling>
          <c:orientation val="minMax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1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Share</a:t>
            </a:r>
            <a:r>
              <a:rPr lang="hu-HU" baseline="0"/>
              <a:t> of articles which contain the word "migrant" in total articles which  contain the topic of refugees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250537608032644E-2"/>
          <c:y val="0.15745393634840871"/>
          <c:w val="0.56519456096025378"/>
          <c:h val="0.71079650219601942"/>
        </c:manualLayout>
      </c:layout>
      <c:lineChart>
        <c:grouping val="standard"/>
        <c:varyColors val="0"/>
        <c:ser>
          <c:idx val="0"/>
          <c:order val="0"/>
          <c:tx>
            <c:strRef>
              <c:f>fmig_ref_ym_g!$C$162</c:f>
              <c:strCache>
                <c:ptCount val="1"/>
                <c:pt idx="0">
                  <c:v>the news portal of russian state propaganda (hidfo.ru)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fmig_ref_ym_g!$B$134:$B$161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fmig_ref_ym_g!$C$134:$C$161</c:f>
              <c:numCache>
                <c:formatCode>General</c:formatCode>
                <c:ptCount val="28"/>
                <c:pt idx="0">
                  <c:v>51.612900000000003</c:v>
                </c:pt>
                <c:pt idx="1">
                  <c:v>68.181820000000002</c:v>
                </c:pt>
                <c:pt idx="2">
                  <c:v>77.272729999999996</c:v>
                </c:pt>
                <c:pt idx="3">
                  <c:v>77.777780000000007</c:v>
                </c:pt>
                <c:pt idx="4">
                  <c:v>89.583330000000004</c:v>
                </c:pt>
                <c:pt idx="5">
                  <c:v>75.55556</c:v>
                </c:pt>
                <c:pt idx="6">
                  <c:v>77.272729999999996</c:v>
                </c:pt>
                <c:pt idx="7">
                  <c:v>78.125</c:v>
                </c:pt>
                <c:pt idx="8">
                  <c:v>77.272729999999996</c:v>
                </c:pt>
                <c:pt idx="9">
                  <c:v>60</c:v>
                </c:pt>
                <c:pt idx="10">
                  <c:v>78.947370000000006</c:v>
                </c:pt>
                <c:pt idx="11">
                  <c:v>60</c:v>
                </c:pt>
                <c:pt idx="12">
                  <c:v>77.419349999999994</c:v>
                </c:pt>
                <c:pt idx="13">
                  <c:v>93.548389999999998</c:v>
                </c:pt>
                <c:pt idx="14">
                  <c:v>78.260869999999997</c:v>
                </c:pt>
                <c:pt idx="15">
                  <c:v>75</c:v>
                </c:pt>
                <c:pt idx="16">
                  <c:v>71.428569999999993</c:v>
                </c:pt>
                <c:pt idx="17">
                  <c:v>69.230770000000007</c:v>
                </c:pt>
                <c:pt idx="18">
                  <c:v>59.090910000000001</c:v>
                </c:pt>
                <c:pt idx="19">
                  <c:v>81.481480000000005</c:v>
                </c:pt>
                <c:pt idx="20">
                  <c:v>69.047619999999995</c:v>
                </c:pt>
                <c:pt idx="21">
                  <c:v>73.529409999999999</c:v>
                </c:pt>
                <c:pt idx="22">
                  <c:v>87.878789999999995</c:v>
                </c:pt>
                <c:pt idx="23">
                  <c:v>80</c:v>
                </c:pt>
                <c:pt idx="24">
                  <c:v>88</c:v>
                </c:pt>
                <c:pt idx="25">
                  <c:v>80</c:v>
                </c:pt>
                <c:pt idx="26">
                  <c:v>81.818179999999998</c:v>
                </c:pt>
                <c:pt idx="27">
                  <c:v>85.714290000000005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fmig_ref_ym_g!$D$162</c:f>
              <c:strCache>
                <c:ptCount val="1"/>
                <c:pt idx="0">
                  <c:v>news portals close to Victor Orban's government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fmig_ref_ym_g!$B$134:$B$161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fmig_ref_ym_g!$D$134:$D$161</c:f>
              <c:numCache>
                <c:formatCode>General</c:formatCode>
                <c:ptCount val="28"/>
                <c:pt idx="0">
                  <c:v>61.09234</c:v>
                </c:pt>
                <c:pt idx="1">
                  <c:v>64.583330000000004</c:v>
                </c:pt>
                <c:pt idx="2">
                  <c:v>63.542439999999999</c:v>
                </c:pt>
                <c:pt idx="3">
                  <c:v>53.35277</c:v>
                </c:pt>
                <c:pt idx="4">
                  <c:v>62.850639999999999</c:v>
                </c:pt>
                <c:pt idx="5">
                  <c:v>64.254949999999994</c:v>
                </c:pt>
                <c:pt idx="6">
                  <c:v>66.193849999999998</c:v>
                </c:pt>
                <c:pt idx="7">
                  <c:v>58.81033</c:v>
                </c:pt>
                <c:pt idx="8">
                  <c:v>56.676859999999998</c:v>
                </c:pt>
                <c:pt idx="9">
                  <c:v>54.61741</c:v>
                </c:pt>
                <c:pt idx="10">
                  <c:v>64.432990000000004</c:v>
                </c:pt>
                <c:pt idx="11">
                  <c:v>62.078919999999997</c:v>
                </c:pt>
                <c:pt idx="12">
                  <c:v>65.057180000000002</c:v>
                </c:pt>
                <c:pt idx="13">
                  <c:v>62.315060000000003</c:v>
                </c:pt>
                <c:pt idx="14">
                  <c:v>53.411760000000001</c:v>
                </c:pt>
                <c:pt idx="15">
                  <c:v>55.693069999999999</c:v>
                </c:pt>
                <c:pt idx="16">
                  <c:v>59.74194</c:v>
                </c:pt>
                <c:pt idx="17">
                  <c:v>61.818179999999998</c:v>
                </c:pt>
                <c:pt idx="18">
                  <c:v>64.322649999999996</c:v>
                </c:pt>
                <c:pt idx="19">
                  <c:v>69.544920000000005</c:v>
                </c:pt>
                <c:pt idx="20">
                  <c:v>64.604460000000003</c:v>
                </c:pt>
                <c:pt idx="21">
                  <c:v>63.029159999999997</c:v>
                </c:pt>
                <c:pt idx="22">
                  <c:v>67.656769999999995</c:v>
                </c:pt>
                <c:pt idx="23">
                  <c:v>69.047619999999995</c:v>
                </c:pt>
                <c:pt idx="24">
                  <c:v>63.282940000000004</c:v>
                </c:pt>
                <c:pt idx="25">
                  <c:v>65.531059999999997</c:v>
                </c:pt>
                <c:pt idx="26">
                  <c:v>65.579710000000006</c:v>
                </c:pt>
                <c:pt idx="27">
                  <c:v>61.562179999999998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fmig_ref_ym_g!$F$162</c:f>
              <c:strCache>
                <c:ptCount val="1"/>
                <c:pt idx="0">
                  <c:v>indenpendent news portals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fmig_ref_ym_g!$B$134:$B$161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fmig_ref_ym_g!$F$134:$F$161</c:f>
              <c:numCache>
                <c:formatCode>General</c:formatCode>
                <c:ptCount val="28"/>
                <c:pt idx="0">
                  <c:v>51.086410000000001</c:v>
                </c:pt>
                <c:pt idx="1">
                  <c:v>49.886360000000003</c:v>
                </c:pt>
                <c:pt idx="2">
                  <c:v>48.216830000000002</c:v>
                </c:pt>
                <c:pt idx="3">
                  <c:v>42.047530000000002</c:v>
                </c:pt>
                <c:pt idx="4">
                  <c:v>49.839739999999999</c:v>
                </c:pt>
                <c:pt idx="5">
                  <c:v>44.791670000000003</c:v>
                </c:pt>
                <c:pt idx="6">
                  <c:v>55.116700000000002</c:v>
                </c:pt>
                <c:pt idx="7">
                  <c:v>44.954129999999999</c:v>
                </c:pt>
                <c:pt idx="8">
                  <c:v>46.511629999999997</c:v>
                </c:pt>
                <c:pt idx="9">
                  <c:v>45.410629999999998</c:v>
                </c:pt>
                <c:pt idx="10">
                  <c:v>41.164239999999999</c:v>
                </c:pt>
                <c:pt idx="11">
                  <c:v>41.104289999999999</c:v>
                </c:pt>
                <c:pt idx="12">
                  <c:v>49.011299999999999</c:v>
                </c:pt>
                <c:pt idx="13">
                  <c:v>43.69603</c:v>
                </c:pt>
                <c:pt idx="14">
                  <c:v>34.75</c:v>
                </c:pt>
                <c:pt idx="15">
                  <c:v>29.63918</c:v>
                </c:pt>
                <c:pt idx="16">
                  <c:v>27.350429999999999</c:v>
                </c:pt>
                <c:pt idx="17">
                  <c:v>26.33229</c:v>
                </c:pt>
                <c:pt idx="18">
                  <c:v>36.5</c:v>
                </c:pt>
                <c:pt idx="19">
                  <c:v>42.019539999999999</c:v>
                </c:pt>
                <c:pt idx="20">
                  <c:v>36.337209999999999</c:v>
                </c:pt>
                <c:pt idx="21">
                  <c:v>34.482759999999999</c:v>
                </c:pt>
                <c:pt idx="22">
                  <c:v>39.05724</c:v>
                </c:pt>
                <c:pt idx="23">
                  <c:v>40.849670000000003</c:v>
                </c:pt>
                <c:pt idx="24">
                  <c:v>33.21799</c:v>
                </c:pt>
                <c:pt idx="25">
                  <c:v>33.712980000000002</c:v>
                </c:pt>
                <c:pt idx="26">
                  <c:v>35.612540000000003</c:v>
                </c:pt>
                <c:pt idx="27">
                  <c:v>36.419750000000001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115184"/>
        <c:axId val="167115744"/>
      </c:lineChart>
      <c:catAx>
        <c:axId val="1671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15744"/>
        <c:crosses val="autoZero"/>
        <c:auto val="1"/>
        <c:lblAlgn val="ctr"/>
        <c:lblOffset val="100"/>
        <c:noMultiLvlLbl val="0"/>
      </c:catAx>
      <c:valAx>
        <c:axId val="167115744"/>
        <c:scaling>
          <c:orientation val="minMax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1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Share of articles</a:t>
            </a:r>
            <a:r>
              <a:rPr lang="hu-HU" baseline="0"/>
              <a:t> that contain the word "migrant" in total articles that contain the topic of refugess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716890118464923"/>
          <c:y val="0.21296296296296297"/>
          <c:w val="0.48564963163388358"/>
          <c:h val="0.67963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fmig_ref_ym_g!$M$179:$M$181</c:f>
              <c:strCache>
                <c:ptCount val="3"/>
                <c:pt idx="0">
                  <c:v>The news portal of russian state propaganda (hidfo.ru)</c:v>
                </c:pt>
                <c:pt idx="1">
                  <c:v>News portals close to Victor Orban's government</c:v>
                </c:pt>
                <c:pt idx="2">
                  <c:v>Indenpendent news portals</c:v>
                </c:pt>
              </c:strCache>
            </c:strRef>
          </c:cat>
          <c:val>
            <c:numRef>
              <c:f>fmig_ref_ym_g!$N$179:$N$181</c:f>
              <c:numCache>
                <c:formatCode>General</c:formatCode>
                <c:ptCount val="3"/>
                <c:pt idx="0">
                  <c:v>74.900000000000006</c:v>
                </c:pt>
                <c:pt idx="1">
                  <c:v>62.6</c:v>
                </c:pt>
                <c:pt idx="2">
                  <c:v>43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7118544"/>
        <c:axId val="167119104"/>
      </c:barChart>
      <c:catAx>
        <c:axId val="16711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19104"/>
        <c:crosses val="autoZero"/>
        <c:auto val="1"/>
        <c:lblAlgn val="ctr"/>
        <c:lblOffset val="100"/>
        <c:noMultiLvlLbl val="0"/>
      </c:catAx>
      <c:valAx>
        <c:axId val="16711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1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78686535442521854"/>
          <c:h val="0.799189740112207"/>
        </c:manualLayout>
      </c:layout>
      <c:lineChart>
        <c:grouping val="standard"/>
        <c:varyColors val="0"/>
        <c:ser>
          <c:idx val="0"/>
          <c:order val="0"/>
          <c:tx>
            <c:strRef>
              <c:f>fnarticles_ym!$C$4</c:f>
              <c:strCache>
                <c:ptCount val="1"/>
                <c:pt idx="0">
                  <c:v>hidfo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fnarticles_ym!$B$74:$B$101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fnarticles_ym!$C$74:$C$101</c:f>
              <c:numCache>
                <c:formatCode>General</c:formatCode>
                <c:ptCount val="28"/>
                <c:pt idx="0">
                  <c:v>114</c:v>
                </c:pt>
                <c:pt idx="1">
                  <c:v>100</c:v>
                </c:pt>
                <c:pt idx="2">
                  <c:v>93</c:v>
                </c:pt>
                <c:pt idx="3">
                  <c:v>85</c:v>
                </c:pt>
                <c:pt idx="4">
                  <c:v>103</c:v>
                </c:pt>
                <c:pt idx="5">
                  <c:v>104</c:v>
                </c:pt>
                <c:pt idx="6">
                  <c:v>73</c:v>
                </c:pt>
                <c:pt idx="7">
                  <c:v>94</c:v>
                </c:pt>
                <c:pt idx="8">
                  <c:v>95</c:v>
                </c:pt>
                <c:pt idx="9">
                  <c:v>99</c:v>
                </c:pt>
                <c:pt idx="10">
                  <c:v>118</c:v>
                </c:pt>
                <c:pt idx="11">
                  <c:v>96</c:v>
                </c:pt>
                <c:pt idx="12">
                  <c:v>83</c:v>
                </c:pt>
                <c:pt idx="13">
                  <c:v>106</c:v>
                </c:pt>
                <c:pt idx="14">
                  <c:v>111</c:v>
                </c:pt>
                <c:pt idx="15">
                  <c:v>88</c:v>
                </c:pt>
                <c:pt idx="16">
                  <c:v>85</c:v>
                </c:pt>
                <c:pt idx="17">
                  <c:v>72</c:v>
                </c:pt>
                <c:pt idx="18">
                  <c:v>94</c:v>
                </c:pt>
                <c:pt idx="19">
                  <c:v>138</c:v>
                </c:pt>
                <c:pt idx="20">
                  <c:v>142</c:v>
                </c:pt>
                <c:pt idx="21">
                  <c:v>112</c:v>
                </c:pt>
                <c:pt idx="22">
                  <c:v>96</c:v>
                </c:pt>
                <c:pt idx="23">
                  <c:v>91</c:v>
                </c:pt>
                <c:pt idx="24">
                  <c:v>86</c:v>
                </c:pt>
                <c:pt idx="25">
                  <c:v>82</c:v>
                </c:pt>
                <c:pt idx="26">
                  <c:v>69</c:v>
                </c:pt>
                <c:pt idx="27">
                  <c:v>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fnarticles_ym!$D$4</c:f>
              <c:strCache>
                <c:ptCount val="1"/>
                <c:pt idx="0">
                  <c:v>mindenegy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fnarticles_ym!$B$74:$B$101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fnarticles_ym!$D$74:$D$101</c:f>
              <c:numCache>
                <c:formatCode>General</c:formatCode>
                <c:ptCount val="28"/>
                <c:pt idx="0">
                  <c:v>393</c:v>
                </c:pt>
                <c:pt idx="1">
                  <c:v>433</c:v>
                </c:pt>
                <c:pt idx="2">
                  <c:v>474</c:v>
                </c:pt>
                <c:pt idx="3">
                  <c:v>417</c:v>
                </c:pt>
                <c:pt idx="4">
                  <c:v>393</c:v>
                </c:pt>
                <c:pt idx="5">
                  <c:v>562</c:v>
                </c:pt>
                <c:pt idx="6">
                  <c:v>626</c:v>
                </c:pt>
                <c:pt idx="7">
                  <c:v>497</c:v>
                </c:pt>
                <c:pt idx="8">
                  <c:v>440</c:v>
                </c:pt>
                <c:pt idx="9">
                  <c:v>411</c:v>
                </c:pt>
                <c:pt idx="10">
                  <c:v>439</c:v>
                </c:pt>
                <c:pt idx="11">
                  <c:v>584</c:v>
                </c:pt>
                <c:pt idx="12">
                  <c:v>551</c:v>
                </c:pt>
                <c:pt idx="13">
                  <c:v>491</c:v>
                </c:pt>
                <c:pt idx="14">
                  <c:v>410</c:v>
                </c:pt>
                <c:pt idx="15">
                  <c:v>232</c:v>
                </c:pt>
                <c:pt idx="16">
                  <c:v>102</c:v>
                </c:pt>
                <c:pt idx="17">
                  <c:v>212</c:v>
                </c:pt>
                <c:pt idx="18" formatCode="#,##0">
                  <c:v>1156</c:v>
                </c:pt>
                <c:pt idx="19" formatCode="#,##0">
                  <c:v>2069</c:v>
                </c:pt>
                <c:pt idx="20">
                  <c:v>939</c:v>
                </c:pt>
                <c:pt idx="21">
                  <c:v>910</c:v>
                </c:pt>
                <c:pt idx="22">
                  <c:v>900</c:v>
                </c:pt>
                <c:pt idx="23" formatCode="#,##0">
                  <c:v>1925</c:v>
                </c:pt>
                <c:pt idx="24">
                  <c:v>997</c:v>
                </c:pt>
                <c:pt idx="25">
                  <c:v>785</c:v>
                </c:pt>
                <c:pt idx="26">
                  <c:v>752</c:v>
                </c:pt>
                <c:pt idx="27">
                  <c:v>469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fnarticles_ym!$E$4</c:f>
              <c:strCache>
                <c:ptCount val="1"/>
                <c:pt idx="0">
                  <c:v>888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fnarticles_ym!$B$74:$B$101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fnarticles_ym!$E$74:$E$101</c:f>
              <c:numCache>
                <c:formatCode>General</c:formatCode>
                <c:ptCount val="28"/>
                <c:pt idx="0">
                  <c:v>456</c:v>
                </c:pt>
                <c:pt idx="1">
                  <c:v>922</c:v>
                </c:pt>
                <c:pt idx="2" formatCode="#,##0">
                  <c:v>1083</c:v>
                </c:pt>
                <c:pt idx="3" formatCode="#,##0">
                  <c:v>1039</c:v>
                </c:pt>
                <c:pt idx="4" formatCode="#,##0">
                  <c:v>1218</c:v>
                </c:pt>
                <c:pt idx="5" formatCode="#,##0">
                  <c:v>1006</c:v>
                </c:pt>
                <c:pt idx="6">
                  <c:v>993</c:v>
                </c:pt>
                <c:pt idx="7" formatCode="#,##0">
                  <c:v>1014</c:v>
                </c:pt>
                <c:pt idx="8" formatCode="#,##0">
                  <c:v>1055</c:v>
                </c:pt>
                <c:pt idx="9" formatCode="#,##0">
                  <c:v>1072</c:v>
                </c:pt>
                <c:pt idx="10" formatCode="#,##0">
                  <c:v>1119</c:v>
                </c:pt>
                <c:pt idx="11" formatCode="#,##0">
                  <c:v>1095</c:v>
                </c:pt>
                <c:pt idx="12" formatCode="#,##0">
                  <c:v>1139</c:v>
                </c:pt>
                <c:pt idx="13" formatCode="#,##0">
                  <c:v>1114</c:v>
                </c:pt>
                <c:pt idx="14" formatCode="#,##0">
                  <c:v>1094</c:v>
                </c:pt>
                <c:pt idx="15" formatCode="#,##0">
                  <c:v>1131</c:v>
                </c:pt>
                <c:pt idx="16" formatCode="#,##0">
                  <c:v>1131</c:v>
                </c:pt>
                <c:pt idx="17" formatCode="#,##0">
                  <c:v>1018</c:v>
                </c:pt>
                <c:pt idx="18" formatCode="#,##0">
                  <c:v>1132</c:v>
                </c:pt>
                <c:pt idx="19" formatCode="#,##0">
                  <c:v>1082</c:v>
                </c:pt>
                <c:pt idx="20" formatCode="#,##0">
                  <c:v>1111</c:v>
                </c:pt>
                <c:pt idx="21" formatCode="#,##0">
                  <c:v>1073</c:v>
                </c:pt>
                <c:pt idx="22" formatCode="#,##0">
                  <c:v>1098</c:v>
                </c:pt>
                <c:pt idx="23" formatCode="#,##0">
                  <c:v>1097</c:v>
                </c:pt>
                <c:pt idx="24" formatCode="#,##0">
                  <c:v>1061</c:v>
                </c:pt>
                <c:pt idx="25" formatCode="#,##0">
                  <c:v>1032</c:v>
                </c:pt>
                <c:pt idx="26">
                  <c:v>958</c:v>
                </c:pt>
                <c:pt idx="27">
                  <c:v>925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fnarticles_ym!$F$4</c:f>
              <c:strCache>
                <c:ptCount val="1"/>
                <c:pt idx="0">
                  <c:v>magyarido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fnarticles_ym!$B$74:$B$101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fnarticles_ym!$F$74:$F$101</c:f>
              <c:numCache>
                <c:formatCode>#,##0</c:formatCode>
                <c:ptCount val="28"/>
                <c:pt idx="0">
                  <c:v>2904</c:v>
                </c:pt>
                <c:pt idx="1">
                  <c:v>3356</c:v>
                </c:pt>
                <c:pt idx="2">
                  <c:v>3525</c:v>
                </c:pt>
                <c:pt idx="3">
                  <c:v>3252</c:v>
                </c:pt>
                <c:pt idx="4">
                  <c:v>3624</c:v>
                </c:pt>
                <c:pt idx="5">
                  <c:v>3700</c:v>
                </c:pt>
                <c:pt idx="6">
                  <c:v>3816</c:v>
                </c:pt>
                <c:pt idx="7">
                  <c:v>3857</c:v>
                </c:pt>
                <c:pt idx="8">
                  <c:v>3776</c:v>
                </c:pt>
                <c:pt idx="9">
                  <c:v>3834</c:v>
                </c:pt>
                <c:pt idx="10">
                  <c:v>3549</c:v>
                </c:pt>
                <c:pt idx="11">
                  <c:v>3661</c:v>
                </c:pt>
                <c:pt idx="12">
                  <c:v>3499</c:v>
                </c:pt>
                <c:pt idx="13">
                  <c:v>3495</c:v>
                </c:pt>
                <c:pt idx="14">
                  <c:v>3578</c:v>
                </c:pt>
                <c:pt idx="15">
                  <c:v>3050</c:v>
                </c:pt>
                <c:pt idx="16">
                  <c:v>3501</c:v>
                </c:pt>
                <c:pt idx="17">
                  <c:v>3245</c:v>
                </c:pt>
                <c:pt idx="18">
                  <c:v>3600</c:v>
                </c:pt>
                <c:pt idx="19">
                  <c:v>3095</c:v>
                </c:pt>
                <c:pt idx="20">
                  <c:v>3772</c:v>
                </c:pt>
                <c:pt idx="21">
                  <c:v>3708</c:v>
                </c:pt>
                <c:pt idx="22">
                  <c:v>3787</c:v>
                </c:pt>
                <c:pt idx="23">
                  <c:v>3688</c:v>
                </c:pt>
                <c:pt idx="24">
                  <c:v>3667</c:v>
                </c:pt>
                <c:pt idx="25">
                  <c:v>3532</c:v>
                </c:pt>
                <c:pt idx="26">
                  <c:v>3550</c:v>
                </c:pt>
                <c:pt idx="27">
                  <c:v>3210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fnarticles_ym!$G$4</c:f>
              <c:strCache>
                <c:ptCount val="1"/>
                <c:pt idx="0">
                  <c:v>lokal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fnarticles_ym!$B$74:$B$101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fnarticles_ym!$G$74:$G$101</c:f>
              <c:numCache>
                <c:formatCode>General</c:formatCode>
                <c:ptCount val="28"/>
                <c:pt idx="0">
                  <c:v>498</c:v>
                </c:pt>
                <c:pt idx="1">
                  <c:v>567</c:v>
                </c:pt>
                <c:pt idx="2">
                  <c:v>581</c:v>
                </c:pt>
                <c:pt idx="3">
                  <c:v>867</c:v>
                </c:pt>
                <c:pt idx="4" formatCode="#,##0">
                  <c:v>1404</c:v>
                </c:pt>
                <c:pt idx="5" formatCode="#,##0">
                  <c:v>1120</c:v>
                </c:pt>
                <c:pt idx="6" formatCode="#,##0">
                  <c:v>1382</c:v>
                </c:pt>
                <c:pt idx="7" formatCode="#,##0">
                  <c:v>1134</c:v>
                </c:pt>
                <c:pt idx="8" formatCode="#,##0">
                  <c:v>1118</c:v>
                </c:pt>
                <c:pt idx="9" formatCode="#,##0">
                  <c:v>1328</c:v>
                </c:pt>
                <c:pt idx="10" formatCode="#,##0">
                  <c:v>1096</c:v>
                </c:pt>
                <c:pt idx="11" formatCode="#,##0">
                  <c:v>1388</c:v>
                </c:pt>
                <c:pt idx="12" formatCode="#,##0">
                  <c:v>1317</c:v>
                </c:pt>
                <c:pt idx="13" formatCode="#,##0">
                  <c:v>1414</c:v>
                </c:pt>
                <c:pt idx="14" formatCode="#,##0">
                  <c:v>2185</c:v>
                </c:pt>
                <c:pt idx="15" formatCode="#,##0">
                  <c:v>1879</c:v>
                </c:pt>
                <c:pt idx="16" formatCode="#,##0">
                  <c:v>2120</c:v>
                </c:pt>
                <c:pt idx="17" formatCode="#,##0">
                  <c:v>2346</c:v>
                </c:pt>
                <c:pt idx="18" formatCode="#,##0">
                  <c:v>2544</c:v>
                </c:pt>
                <c:pt idx="19" formatCode="#,##0">
                  <c:v>2084</c:v>
                </c:pt>
                <c:pt idx="20" formatCode="#,##0">
                  <c:v>2517</c:v>
                </c:pt>
                <c:pt idx="21" formatCode="#,##0">
                  <c:v>2714</c:v>
                </c:pt>
                <c:pt idx="22" formatCode="#,##0">
                  <c:v>2479</c:v>
                </c:pt>
                <c:pt idx="23" formatCode="#,##0">
                  <c:v>2014</c:v>
                </c:pt>
                <c:pt idx="24" formatCode="#,##0">
                  <c:v>1730</c:v>
                </c:pt>
                <c:pt idx="25" formatCode="#,##0">
                  <c:v>1735</c:v>
                </c:pt>
                <c:pt idx="26" formatCode="#,##0">
                  <c:v>2024</c:v>
                </c:pt>
                <c:pt idx="27" formatCode="#,##0">
                  <c:v>1524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fnarticles_ym!$H$4</c:f>
              <c:strCache>
                <c:ptCount val="1"/>
                <c:pt idx="0">
                  <c:v>pestisrac</c:v>
                </c:pt>
              </c:strCache>
            </c:strRef>
          </c:tx>
          <c:spPr>
            <a:ln w="28575" cap="rnd">
              <a:solidFill>
                <a:srgbClr val="FFC000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fnarticles_ym!$B$74:$B$101</c:f>
              <c:numCache>
                <c:formatCode>General</c:formatCode>
                <c:ptCount val="28"/>
                <c:pt idx="0">
                  <c:v>201509</c:v>
                </c:pt>
                <c:pt idx="1">
                  <c:v>201510</c:v>
                </c:pt>
                <c:pt idx="2">
                  <c:v>201511</c:v>
                </c:pt>
                <c:pt idx="3">
                  <c:v>201512</c:v>
                </c:pt>
                <c:pt idx="4">
                  <c:v>201601</c:v>
                </c:pt>
                <c:pt idx="5">
                  <c:v>201602</c:v>
                </c:pt>
                <c:pt idx="6">
                  <c:v>201603</c:v>
                </c:pt>
                <c:pt idx="7">
                  <c:v>201604</c:v>
                </c:pt>
                <c:pt idx="8">
                  <c:v>201605</c:v>
                </c:pt>
                <c:pt idx="9">
                  <c:v>201606</c:v>
                </c:pt>
                <c:pt idx="10">
                  <c:v>201607</c:v>
                </c:pt>
                <c:pt idx="11">
                  <c:v>201608</c:v>
                </c:pt>
                <c:pt idx="12">
                  <c:v>201609</c:v>
                </c:pt>
                <c:pt idx="13">
                  <c:v>201610</c:v>
                </c:pt>
                <c:pt idx="14">
                  <c:v>201611</c:v>
                </c:pt>
                <c:pt idx="15">
                  <c:v>201612</c:v>
                </c:pt>
                <c:pt idx="16">
                  <c:v>201701</c:v>
                </c:pt>
                <c:pt idx="17">
                  <c:v>201702</c:v>
                </c:pt>
                <c:pt idx="18">
                  <c:v>201703</c:v>
                </c:pt>
                <c:pt idx="19">
                  <c:v>201704</c:v>
                </c:pt>
                <c:pt idx="20">
                  <c:v>201705</c:v>
                </c:pt>
                <c:pt idx="21">
                  <c:v>201706</c:v>
                </c:pt>
                <c:pt idx="22">
                  <c:v>201707</c:v>
                </c:pt>
                <c:pt idx="23">
                  <c:v>201708</c:v>
                </c:pt>
                <c:pt idx="24">
                  <c:v>201709</c:v>
                </c:pt>
                <c:pt idx="25">
                  <c:v>201710</c:v>
                </c:pt>
                <c:pt idx="26">
                  <c:v>201711</c:v>
                </c:pt>
                <c:pt idx="27">
                  <c:v>201712</c:v>
                </c:pt>
              </c:numCache>
            </c:numRef>
          </c:cat>
          <c:val>
            <c:numRef>
              <c:f>fnarticles_ym!$H$74:$H$101</c:f>
              <c:numCache>
                <c:formatCode>General</c:formatCode>
                <c:ptCount val="28"/>
                <c:pt idx="0">
                  <c:v>554</c:v>
                </c:pt>
                <c:pt idx="1">
                  <c:v>543</c:v>
                </c:pt>
                <c:pt idx="2">
                  <c:v>590</c:v>
                </c:pt>
                <c:pt idx="3">
                  <c:v>548</c:v>
                </c:pt>
                <c:pt idx="4">
                  <c:v>542</c:v>
                </c:pt>
                <c:pt idx="5">
                  <c:v>556</c:v>
                </c:pt>
                <c:pt idx="6">
                  <c:v>716</c:v>
                </c:pt>
                <c:pt idx="7">
                  <c:v>657</c:v>
                </c:pt>
                <c:pt idx="8">
                  <c:v>773</c:v>
                </c:pt>
                <c:pt idx="9">
                  <c:v>749</c:v>
                </c:pt>
                <c:pt idx="10">
                  <c:v>709</c:v>
                </c:pt>
                <c:pt idx="11">
                  <c:v>808</c:v>
                </c:pt>
                <c:pt idx="12">
                  <c:v>852</c:v>
                </c:pt>
                <c:pt idx="13">
                  <c:v>847</c:v>
                </c:pt>
                <c:pt idx="14">
                  <c:v>831</c:v>
                </c:pt>
                <c:pt idx="15">
                  <c:v>870</c:v>
                </c:pt>
                <c:pt idx="16">
                  <c:v>879</c:v>
                </c:pt>
                <c:pt idx="17">
                  <c:v>795</c:v>
                </c:pt>
                <c:pt idx="18">
                  <c:v>929</c:v>
                </c:pt>
                <c:pt idx="19">
                  <c:v>830</c:v>
                </c:pt>
                <c:pt idx="20">
                  <c:v>856</c:v>
                </c:pt>
                <c:pt idx="21">
                  <c:v>835</c:v>
                </c:pt>
                <c:pt idx="22">
                  <c:v>789</c:v>
                </c:pt>
                <c:pt idx="23">
                  <c:v>706</c:v>
                </c:pt>
                <c:pt idx="24">
                  <c:v>784</c:v>
                </c:pt>
                <c:pt idx="25">
                  <c:v>882</c:v>
                </c:pt>
                <c:pt idx="26">
                  <c:v>868</c:v>
                </c:pt>
                <c:pt idx="27">
                  <c:v>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60976"/>
        <c:axId val="163761536"/>
      </c:lineChart>
      <c:catAx>
        <c:axId val="16376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61536"/>
        <c:crosses val="autoZero"/>
        <c:auto val="1"/>
        <c:lblAlgn val="ctr"/>
        <c:lblOffset val="100"/>
        <c:noMultiLvlLbl val="0"/>
      </c:catAx>
      <c:valAx>
        <c:axId val="1637615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6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fter_mig_qd_g!$B$28:$B$36</c:f>
              <c:strCache>
                <c:ptCount val="9"/>
                <c:pt idx="0">
                  <c:v>hidfo</c:v>
                </c:pt>
                <c:pt idx="1">
                  <c:v>lokal</c:v>
                </c:pt>
                <c:pt idx="2">
                  <c:v>888</c:v>
                </c:pt>
                <c:pt idx="3">
                  <c:v>magyaridok</c:v>
                </c:pt>
                <c:pt idx="4">
                  <c:v>pestisracok</c:v>
                </c:pt>
                <c:pt idx="5">
                  <c:v>mindenegyben</c:v>
                </c:pt>
                <c:pt idx="6">
                  <c:v>origo</c:v>
                </c:pt>
                <c:pt idx="7">
                  <c:v>mno</c:v>
                </c:pt>
                <c:pt idx="8">
                  <c:v>index</c:v>
                </c:pt>
              </c:strCache>
            </c:strRef>
          </c:cat>
          <c:val>
            <c:numRef>
              <c:f>fter_mig_qd_g!$C$28:$C$36</c:f>
              <c:numCache>
                <c:formatCode>General</c:formatCode>
                <c:ptCount val="9"/>
                <c:pt idx="0">
                  <c:v>21.557970000000001</c:v>
                </c:pt>
                <c:pt idx="1">
                  <c:v>20.92643</c:v>
                </c:pt>
                <c:pt idx="2">
                  <c:v>18.35379</c:v>
                </c:pt>
                <c:pt idx="3">
                  <c:v>17.04307</c:v>
                </c:pt>
                <c:pt idx="4">
                  <c:v>15.19337</c:v>
                </c:pt>
                <c:pt idx="5">
                  <c:v>14.51613</c:v>
                </c:pt>
                <c:pt idx="6">
                  <c:v>14.123799999999999</c:v>
                </c:pt>
                <c:pt idx="7">
                  <c:v>13.53018</c:v>
                </c:pt>
                <c:pt idx="8">
                  <c:v>11.71819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7649744"/>
        <c:axId val="167650304"/>
      </c:barChart>
      <c:catAx>
        <c:axId val="16764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50304"/>
        <c:crosses val="autoZero"/>
        <c:auto val="1"/>
        <c:lblAlgn val="ctr"/>
        <c:lblOffset val="100"/>
        <c:noMultiLvlLbl val="0"/>
      </c:catAx>
      <c:valAx>
        <c:axId val="16765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4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5396086852779766E-2"/>
          <c:y val="3.1988364203898459E-2"/>
          <c:w val="0.89724558577905034"/>
          <c:h val="0.90055030519464019"/>
        </c:manualLayout>
      </c:layout>
      <c:lineChart>
        <c:grouping val="standard"/>
        <c:varyColors val="0"/>
        <c:ser>
          <c:idx val="0"/>
          <c:order val="0"/>
          <c:tx>
            <c:strRef>
              <c:f>fter_mig_qd_g!$D$40</c:f>
              <c:strCache>
                <c:ptCount val="1"/>
                <c:pt idx="0">
                  <c:v>hidfo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fter_mig_qd_g!$C$43:$C$49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fter_mig_qd_g!$D$43:$D$49</c:f>
              <c:numCache>
                <c:formatCode>General</c:formatCode>
                <c:ptCount val="7"/>
                <c:pt idx="0">
                  <c:v>31.034479999999999</c:v>
                </c:pt>
                <c:pt idx="1">
                  <c:v>21.359220000000001</c:v>
                </c:pt>
                <c:pt idx="2">
                  <c:v>31.147539999999999</c:v>
                </c:pt>
                <c:pt idx="3">
                  <c:v>13.75</c:v>
                </c:pt>
                <c:pt idx="4">
                  <c:v>20.754719999999999</c:v>
                </c:pt>
                <c:pt idx="5">
                  <c:v>18.181819999999998</c:v>
                </c:pt>
                <c:pt idx="6">
                  <c:v>15.942030000000001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fter_mig_qd_g!$F$40</c:f>
              <c:strCache>
                <c:ptCount val="1"/>
                <c:pt idx="0">
                  <c:v>pro_gov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fter_mig_qd_g!$G$43:$G$49</c:f>
              <c:numCache>
                <c:formatCode>General</c:formatCode>
                <c:ptCount val="7"/>
                <c:pt idx="0">
                  <c:v>15.927479999999999</c:v>
                </c:pt>
                <c:pt idx="1">
                  <c:v>15.026899999999999</c:v>
                </c:pt>
                <c:pt idx="2">
                  <c:v>20.630949999999999</c:v>
                </c:pt>
                <c:pt idx="3">
                  <c:v>19.354839999999999</c:v>
                </c:pt>
                <c:pt idx="4">
                  <c:v>17.541149999999998</c:v>
                </c:pt>
                <c:pt idx="5">
                  <c:v>18.911919999999999</c:v>
                </c:pt>
                <c:pt idx="6">
                  <c:v>17.303650000000001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fter_mig_qd_g!$I$40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fter_mig_qd_g!$J$43:$J$49</c:f>
              <c:numCache>
                <c:formatCode>General</c:formatCode>
                <c:ptCount val="7"/>
                <c:pt idx="0">
                  <c:v>10.02445</c:v>
                </c:pt>
                <c:pt idx="1">
                  <c:v>8.4</c:v>
                </c:pt>
                <c:pt idx="2">
                  <c:v>14.696490000000001</c:v>
                </c:pt>
                <c:pt idx="3">
                  <c:v>17.484660000000002</c:v>
                </c:pt>
                <c:pt idx="4">
                  <c:v>12.35521</c:v>
                </c:pt>
                <c:pt idx="5">
                  <c:v>17.941179999999999</c:v>
                </c:pt>
                <c:pt idx="6">
                  <c:v>16.624690000000001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fter_mig_qd_g!$L$40</c:f>
              <c:strCache>
                <c:ptCount val="1"/>
                <c:pt idx="0">
                  <c:v>ind_of_gov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fter_mig_qd_g!$M$43:$M$49</c:f>
              <c:numCache>
                <c:formatCode>General</c:formatCode>
                <c:ptCount val="7"/>
                <c:pt idx="0">
                  <c:v>11.59895</c:v>
                </c:pt>
                <c:pt idx="1">
                  <c:v>12.16389</c:v>
                </c:pt>
                <c:pt idx="2">
                  <c:v>13.377929999999999</c:v>
                </c:pt>
                <c:pt idx="3">
                  <c:v>16.020240000000001</c:v>
                </c:pt>
                <c:pt idx="4">
                  <c:v>15.087719999999999</c:v>
                </c:pt>
                <c:pt idx="5">
                  <c:v>15.77181</c:v>
                </c:pt>
                <c:pt idx="6">
                  <c:v>10.969390000000001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654224"/>
        <c:axId val="167654784"/>
      </c:lineChart>
      <c:catAx>
        <c:axId val="16765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54784"/>
        <c:crosses val="autoZero"/>
        <c:auto val="1"/>
        <c:lblAlgn val="ctr"/>
        <c:lblOffset val="100"/>
        <c:noMultiLvlLbl val="0"/>
      </c:catAx>
      <c:valAx>
        <c:axId val="16765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5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58879159454913332"/>
          <c:y val="6.7429273543561985E-2"/>
          <c:w val="0.29060611231645578"/>
          <c:h val="0.19629360876146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Share of articles</a:t>
            </a:r>
            <a:r>
              <a:rPr lang="hu-HU" baseline="0"/>
              <a:t> that contain the topic "TERROR" in total articles that contain the word "migrant"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fter_mig_qd_g!$N$59:$N$61</c:f>
              <c:strCache>
                <c:ptCount val="3"/>
                <c:pt idx="0">
                  <c:v>Russian state propaganda portal</c:v>
                </c:pt>
                <c:pt idx="1">
                  <c:v>Hungarian pro-governmental (Fidesz-friendly) portals</c:v>
                </c:pt>
                <c:pt idx="2">
                  <c:v>Hungarian independent portals</c:v>
                </c:pt>
              </c:strCache>
            </c:strRef>
          </c:cat>
          <c:val>
            <c:numRef>
              <c:f>fter_mig_qd_g!$O$59:$O$61</c:f>
              <c:numCache>
                <c:formatCode>General</c:formatCode>
                <c:ptCount val="3"/>
                <c:pt idx="0">
                  <c:v>21.6</c:v>
                </c:pt>
                <c:pt idx="1">
                  <c:v>17.600000000000001</c:v>
                </c:pt>
                <c:pt idx="2" formatCode="0.0">
                  <c:v>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7788000"/>
        <c:axId val="167788560"/>
      </c:barChart>
      <c:catAx>
        <c:axId val="16778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88560"/>
        <c:crosses val="autoZero"/>
        <c:auto val="1"/>
        <c:lblAlgn val="ctr"/>
        <c:lblOffset val="100"/>
        <c:noMultiLvlLbl val="0"/>
      </c:catAx>
      <c:valAx>
        <c:axId val="16778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8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5396086852779766E-2"/>
          <c:y val="3.1988364203898459E-2"/>
          <c:w val="0.89724558577905034"/>
          <c:h val="0.90055030519464019"/>
        </c:manualLayout>
      </c:layout>
      <c:lineChart>
        <c:grouping val="standard"/>
        <c:varyColors val="0"/>
        <c:ser>
          <c:idx val="0"/>
          <c:order val="0"/>
          <c:tx>
            <c:strRef>
              <c:f>fter_mig_qd_g!$D$40</c:f>
              <c:strCache>
                <c:ptCount val="1"/>
                <c:pt idx="0">
                  <c:v>hidfo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fter_mig_qd_g!$C$43:$C$49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fter_mig_qd_g!$D$43:$D$49</c:f>
              <c:numCache>
                <c:formatCode>General</c:formatCode>
                <c:ptCount val="7"/>
                <c:pt idx="0">
                  <c:v>31.034479999999999</c:v>
                </c:pt>
                <c:pt idx="1">
                  <c:v>21.359220000000001</c:v>
                </c:pt>
                <c:pt idx="2">
                  <c:v>31.147539999999999</c:v>
                </c:pt>
                <c:pt idx="3">
                  <c:v>13.75</c:v>
                </c:pt>
                <c:pt idx="4">
                  <c:v>20.754719999999999</c:v>
                </c:pt>
                <c:pt idx="5">
                  <c:v>18.181819999999998</c:v>
                </c:pt>
                <c:pt idx="6">
                  <c:v>15.942030000000001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fter_mig_qd_g!$F$40</c:f>
              <c:strCache>
                <c:ptCount val="1"/>
                <c:pt idx="0">
                  <c:v>pro_gov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fter_mig_qd_g!$G$43:$G$49</c:f>
              <c:numCache>
                <c:formatCode>General</c:formatCode>
                <c:ptCount val="7"/>
                <c:pt idx="0">
                  <c:v>15.927479999999999</c:v>
                </c:pt>
                <c:pt idx="1">
                  <c:v>15.026899999999999</c:v>
                </c:pt>
                <c:pt idx="2">
                  <c:v>20.630949999999999</c:v>
                </c:pt>
                <c:pt idx="3">
                  <c:v>19.354839999999999</c:v>
                </c:pt>
                <c:pt idx="4">
                  <c:v>17.541149999999998</c:v>
                </c:pt>
                <c:pt idx="5">
                  <c:v>18.911919999999999</c:v>
                </c:pt>
                <c:pt idx="6">
                  <c:v>17.303650000000001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fter_mig_qd_g!$L$40</c:f>
              <c:strCache>
                <c:ptCount val="1"/>
                <c:pt idx="0">
                  <c:v>ind_of_gov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fter_mig_qd_g!$M$43:$M$49</c:f>
              <c:numCache>
                <c:formatCode>General</c:formatCode>
                <c:ptCount val="7"/>
                <c:pt idx="0">
                  <c:v>11.59895</c:v>
                </c:pt>
                <c:pt idx="1">
                  <c:v>12.16389</c:v>
                </c:pt>
                <c:pt idx="2">
                  <c:v>13.377929999999999</c:v>
                </c:pt>
                <c:pt idx="3">
                  <c:v>16.020240000000001</c:v>
                </c:pt>
                <c:pt idx="4">
                  <c:v>15.087719999999999</c:v>
                </c:pt>
                <c:pt idx="5">
                  <c:v>15.77181</c:v>
                </c:pt>
                <c:pt idx="6">
                  <c:v>10.969390000000001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791920"/>
        <c:axId val="167792480"/>
      </c:lineChart>
      <c:catAx>
        <c:axId val="16779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92480"/>
        <c:crosses val="autoZero"/>
        <c:auto val="1"/>
        <c:lblAlgn val="ctr"/>
        <c:lblOffset val="100"/>
        <c:noMultiLvlLbl val="0"/>
      </c:catAx>
      <c:valAx>
        <c:axId val="16779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9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58879159454913332"/>
          <c:y val="6.7429273543561985E-2"/>
          <c:w val="0.29060611231645578"/>
          <c:h val="0.19629360876146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5396086852779766E-2"/>
          <c:y val="3.1988364203898459E-2"/>
          <c:w val="0.69838194941541398"/>
          <c:h val="0.90055030519464019"/>
        </c:manualLayout>
      </c:layout>
      <c:lineChart>
        <c:grouping val="standard"/>
        <c:varyColors val="0"/>
        <c:ser>
          <c:idx val="0"/>
          <c:order val="0"/>
          <c:tx>
            <c:strRef>
              <c:f>fviol2_mig_qd_g!$D$29</c:f>
              <c:strCache>
                <c:ptCount val="1"/>
                <c:pt idx="0">
                  <c:v>russian_state_propaganda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fter_mig_qd_g!$C$43:$C$49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fviol2_mig_qd_g!$D$32:$D$38</c:f>
              <c:numCache>
                <c:formatCode>General</c:formatCode>
                <c:ptCount val="7"/>
                <c:pt idx="0">
                  <c:v>23.076920000000001</c:v>
                </c:pt>
                <c:pt idx="1">
                  <c:v>40.336129999999997</c:v>
                </c:pt>
                <c:pt idx="2">
                  <c:v>40.833329999999997</c:v>
                </c:pt>
                <c:pt idx="3">
                  <c:v>24.025970000000001</c:v>
                </c:pt>
                <c:pt idx="4">
                  <c:v>24.193549999999998</c:v>
                </c:pt>
                <c:pt idx="5">
                  <c:v>27.586210000000001</c:v>
                </c:pt>
                <c:pt idx="6">
                  <c:v>32.876710000000003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fviol2_mig_qd_g!$F$29</c:f>
              <c:strCache>
                <c:ptCount val="1"/>
                <c:pt idx="0">
                  <c:v>pro_gov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fviol2_mig_qd_g!$G$32:$G$38</c:f>
              <c:numCache>
                <c:formatCode>General</c:formatCode>
                <c:ptCount val="7"/>
                <c:pt idx="0">
                  <c:v>18.25834</c:v>
                </c:pt>
                <c:pt idx="1">
                  <c:v>26.249040000000001</c:v>
                </c:pt>
                <c:pt idx="2">
                  <c:v>31.94792</c:v>
                </c:pt>
                <c:pt idx="3">
                  <c:v>29.429960000000001</c:v>
                </c:pt>
                <c:pt idx="4">
                  <c:v>34.259259999999998</c:v>
                </c:pt>
                <c:pt idx="5">
                  <c:v>28.75648</c:v>
                </c:pt>
                <c:pt idx="6">
                  <c:v>38.345230000000001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fviol2_mig_qd_g!$I$29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fviol2_mig_qd_g!$J$32:$J$38</c:f>
              <c:numCache>
                <c:formatCode>General</c:formatCode>
                <c:ptCount val="7"/>
                <c:pt idx="0">
                  <c:v>14.42543</c:v>
                </c:pt>
                <c:pt idx="1">
                  <c:v>23.2</c:v>
                </c:pt>
                <c:pt idx="2">
                  <c:v>20.447279999999999</c:v>
                </c:pt>
                <c:pt idx="3">
                  <c:v>26.380369999999999</c:v>
                </c:pt>
                <c:pt idx="4">
                  <c:v>25.868729999999999</c:v>
                </c:pt>
                <c:pt idx="5">
                  <c:v>26.470590000000001</c:v>
                </c:pt>
                <c:pt idx="6">
                  <c:v>29.219139999999999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fviol2_mig_qd_g!$L$29</c:f>
              <c:strCache>
                <c:ptCount val="1"/>
                <c:pt idx="0">
                  <c:v>ind_of_gov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fviol2_mig_qd_g!$M$32:$M$38</c:f>
              <c:numCache>
                <c:formatCode>General</c:formatCode>
                <c:ptCount val="7"/>
                <c:pt idx="0">
                  <c:v>17.758849999999999</c:v>
                </c:pt>
                <c:pt idx="1">
                  <c:v>24.0717</c:v>
                </c:pt>
                <c:pt idx="2">
                  <c:v>24.581939999999999</c:v>
                </c:pt>
                <c:pt idx="3">
                  <c:v>23.94604</c:v>
                </c:pt>
                <c:pt idx="4">
                  <c:v>36.140349999999998</c:v>
                </c:pt>
                <c:pt idx="5">
                  <c:v>29.530200000000001</c:v>
                </c:pt>
                <c:pt idx="6">
                  <c:v>25.255099999999999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796960"/>
        <c:axId val="167797520"/>
      </c:lineChart>
      <c:catAx>
        <c:axId val="16779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97520"/>
        <c:crosses val="autoZero"/>
        <c:auto val="1"/>
        <c:lblAlgn val="ctr"/>
        <c:lblOffset val="100"/>
        <c:noMultiLvlLbl val="0"/>
      </c:catAx>
      <c:valAx>
        <c:axId val="167797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fviol2_mig_qd_g!$B$6:$B$14</c:f>
              <c:strCache>
                <c:ptCount val="9"/>
                <c:pt idx="0">
                  <c:v>lokal</c:v>
                </c:pt>
                <c:pt idx="1">
                  <c:v>hidfo</c:v>
                </c:pt>
                <c:pt idx="2">
                  <c:v>888</c:v>
                </c:pt>
                <c:pt idx="3">
                  <c:v>pestisracok</c:v>
                </c:pt>
                <c:pt idx="4">
                  <c:v>mindenegyben</c:v>
                </c:pt>
                <c:pt idx="5">
                  <c:v>magyaridok</c:v>
                </c:pt>
                <c:pt idx="6">
                  <c:v>origo</c:v>
                </c:pt>
                <c:pt idx="7">
                  <c:v>mno</c:v>
                </c:pt>
                <c:pt idx="8">
                  <c:v>index</c:v>
                </c:pt>
              </c:strCache>
            </c:strRef>
          </c:cat>
          <c:val>
            <c:numRef>
              <c:f>fviol2_mig_qd_g!$C$6:$C$14</c:f>
              <c:numCache>
                <c:formatCode>General</c:formatCode>
                <c:ptCount val="9"/>
                <c:pt idx="0">
                  <c:v>42.942779999999999</c:v>
                </c:pt>
                <c:pt idx="1">
                  <c:v>32.065219999999997</c:v>
                </c:pt>
                <c:pt idx="2">
                  <c:v>29.241299999999999</c:v>
                </c:pt>
                <c:pt idx="3">
                  <c:v>28.591159999999999</c:v>
                </c:pt>
                <c:pt idx="4">
                  <c:v>25.806450000000002</c:v>
                </c:pt>
                <c:pt idx="5">
                  <c:v>25.393910000000002</c:v>
                </c:pt>
                <c:pt idx="6">
                  <c:v>23.539670000000001</c:v>
                </c:pt>
                <c:pt idx="7">
                  <c:v>23.491240000000001</c:v>
                </c:pt>
                <c:pt idx="8">
                  <c:v>22.573689999999999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7800320"/>
        <c:axId val="167800880"/>
      </c:barChart>
      <c:catAx>
        <c:axId val="167800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00880"/>
        <c:crosses val="autoZero"/>
        <c:auto val="1"/>
        <c:lblAlgn val="ctr"/>
        <c:lblOffset val="100"/>
        <c:noMultiLvlLbl val="0"/>
      </c:catAx>
      <c:valAx>
        <c:axId val="16780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0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fviol2_mig_qd_g!$B$72:$B$80</c:f>
              <c:strCache>
                <c:ptCount val="9"/>
                <c:pt idx="0">
                  <c:v>hidfo</c:v>
                </c:pt>
                <c:pt idx="1">
                  <c:v>888</c:v>
                </c:pt>
                <c:pt idx="2">
                  <c:v>pestisracok</c:v>
                </c:pt>
                <c:pt idx="3">
                  <c:v>mindenegyben</c:v>
                </c:pt>
                <c:pt idx="4">
                  <c:v>index</c:v>
                </c:pt>
                <c:pt idx="5">
                  <c:v>lokal</c:v>
                </c:pt>
                <c:pt idx="6">
                  <c:v>magyaridok</c:v>
                </c:pt>
                <c:pt idx="7">
                  <c:v>origo</c:v>
                </c:pt>
                <c:pt idx="8">
                  <c:v>mno</c:v>
                </c:pt>
              </c:strCache>
            </c:strRef>
          </c:cat>
          <c:val>
            <c:numRef>
              <c:f>fviol2_mig_qd_g!$C$72:$C$80</c:f>
              <c:numCache>
                <c:formatCode>General</c:formatCode>
                <c:ptCount val="9"/>
                <c:pt idx="0">
                  <c:v>13.586959999999999</c:v>
                </c:pt>
                <c:pt idx="1">
                  <c:v>8.9152749999999994</c:v>
                </c:pt>
                <c:pt idx="2">
                  <c:v>6.0773479999999998</c:v>
                </c:pt>
                <c:pt idx="3">
                  <c:v>5.6451609999999999</c:v>
                </c:pt>
                <c:pt idx="4">
                  <c:v>5.176132</c:v>
                </c:pt>
                <c:pt idx="5">
                  <c:v>5.1226159999999998</c:v>
                </c:pt>
                <c:pt idx="6">
                  <c:v>5.0288870000000001</c:v>
                </c:pt>
                <c:pt idx="7">
                  <c:v>4.1412380000000004</c:v>
                </c:pt>
                <c:pt idx="8">
                  <c:v>3.1148600000000002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6924816"/>
        <c:axId val="166925376"/>
      </c:barChart>
      <c:catAx>
        <c:axId val="166924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25376"/>
        <c:crosses val="autoZero"/>
        <c:auto val="1"/>
        <c:lblAlgn val="ctr"/>
        <c:lblOffset val="100"/>
        <c:noMultiLvlLbl val="0"/>
      </c:catAx>
      <c:valAx>
        <c:axId val="16692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2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5396086852779766E-2"/>
          <c:y val="3.1988364203898459E-2"/>
          <c:w val="0.89724558577905034"/>
          <c:h val="0.90055030519464019"/>
        </c:manualLayout>
      </c:layout>
      <c:lineChart>
        <c:grouping val="standard"/>
        <c:varyColors val="0"/>
        <c:ser>
          <c:idx val="0"/>
          <c:order val="0"/>
          <c:tx>
            <c:strRef>
              <c:f>fviol2_mig_qd_g!$C$91</c:f>
              <c:strCache>
                <c:ptCount val="1"/>
                <c:pt idx="0">
                  <c:v>hidfo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fviol2_mig_qd_g!$C$94:$C$100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fviol2_mig_qd_g!$D$94:$D$100</c:f>
              <c:numCache>
                <c:formatCode>General</c:formatCode>
                <c:ptCount val="7"/>
                <c:pt idx="0">
                  <c:v>3.4482759999999999</c:v>
                </c:pt>
                <c:pt idx="1">
                  <c:v>27.184470000000001</c:v>
                </c:pt>
                <c:pt idx="2">
                  <c:v>24.590160000000001</c:v>
                </c:pt>
                <c:pt idx="3">
                  <c:v>8.75</c:v>
                </c:pt>
                <c:pt idx="4">
                  <c:v>11.32075</c:v>
                </c:pt>
                <c:pt idx="5">
                  <c:v>7.0707069999999996</c:v>
                </c:pt>
                <c:pt idx="6">
                  <c:v>13.043480000000001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fviol2_mig_qd_g!$F$91</c:f>
              <c:strCache>
                <c:ptCount val="1"/>
                <c:pt idx="0">
                  <c:v>pro_gov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fviol2_mig_qd_g!$C$94:$C$100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fviol2_mig_qd_g!$G$94:$G$100</c:f>
              <c:numCache>
                <c:formatCode>General</c:formatCode>
                <c:ptCount val="7"/>
                <c:pt idx="0">
                  <c:v>0.84169629999999995</c:v>
                </c:pt>
                <c:pt idx="1">
                  <c:v>10.107609999999999</c:v>
                </c:pt>
                <c:pt idx="2">
                  <c:v>9.3640460000000001</c:v>
                </c:pt>
                <c:pt idx="3">
                  <c:v>8.4401240000000008</c:v>
                </c:pt>
                <c:pt idx="4">
                  <c:v>7.6131690000000001</c:v>
                </c:pt>
                <c:pt idx="5">
                  <c:v>3.411054</c:v>
                </c:pt>
                <c:pt idx="6">
                  <c:v>6.6358670000000002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fviol2_mig_qd_g!$I$91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fviol2_mig_qd_g!$C$94:$C$100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fviol2_mig_qd_g!$J$94:$J$100</c:f>
              <c:numCache>
                <c:formatCode>General</c:formatCode>
                <c:ptCount val="7"/>
                <c:pt idx="0">
                  <c:v>0.73349629999999999</c:v>
                </c:pt>
                <c:pt idx="1">
                  <c:v>6</c:v>
                </c:pt>
                <c:pt idx="2">
                  <c:v>3.833866</c:v>
                </c:pt>
                <c:pt idx="3">
                  <c:v>6.7484659999999996</c:v>
                </c:pt>
                <c:pt idx="4">
                  <c:v>5.0193050000000001</c:v>
                </c:pt>
                <c:pt idx="5">
                  <c:v>3.2352940000000001</c:v>
                </c:pt>
                <c:pt idx="6">
                  <c:v>4.7858939999999999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fviol2_mig_qd_g!$L$91</c:f>
              <c:strCache>
                <c:ptCount val="1"/>
                <c:pt idx="0">
                  <c:v>ind_of_gov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fviol2_mig_qd_g!$C$94:$C$100</c:f>
              <c:numCache>
                <c:formatCode>General</c:formatCode>
                <c:ptCount val="7"/>
                <c:pt idx="0">
                  <c:v>201503</c:v>
                </c:pt>
                <c:pt idx="1">
                  <c:v>201601</c:v>
                </c:pt>
                <c:pt idx="2">
                  <c:v>201602</c:v>
                </c:pt>
                <c:pt idx="3">
                  <c:v>201603</c:v>
                </c:pt>
                <c:pt idx="4">
                  <c:v>201701</c:v>
                </c:pt>
                <c:pt idx="5">
                  <c:v>201702</c:v>
                </c:pt>
                <c:pt idx="6">
                  <c:v>201703</c:v>
                </c:pt>
              </c:numCache>
            </c:numRef>
          </c:cat>
          <c:val>
            <c:numRef>
              <c:f>fviol2_mig_qd_g!$M$94:$M$100</c:f>
              <c:numCache>
                <c:formatCode>General</c:formatCode>
                <c:ptCount val="7"/>
                <c:pt idx="0">
                  <c:v>0.655308</c:v>
                </c:pt>
                <c:pt idx="1">
                  <c:v>8.3226630000000004</c:v>
                </c:pt>
                <c:pt idx="2">
                  <c:v>4.8494979999999996</c:v>
                </c:pt>
                <c:pt idx="3">
                  <c:v>4.047218</c:v>
                </c:pt>
                <c:pt idx="4">
                  <c:v>4.5614039999999996</c:v>
                </c:pt>
                <c:pt idx="5">
                  <c:v>2.684564</c:v>
                </c:pt>
                <c:pt idx="6">
                  <c:v>4.8469389999999999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929296"/>
        <c:axId val="166929856"/>
      </c:lineChart>
      <c:catAx>
        <c:axId val="16692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29856"/>
        <c:crosses val="autoZero"/>
        <c:auto val="1"/>
        <c:lblAlgn val="ctr"/>
        <c:lblOffset val="100"/>
        <c:noMultiLvlLbl val="0"/>
      </c:catAx>
      <c:valAx>
        <c:axId val="16692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2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0589924838940599"/>
          <c:y val="0.12849796884191358"/>
          <c:w val="0.24107044858029111"/>
          <c:h val="0.19629360876146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38100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rgbClr val="FF0000"/>
                </a:solidFill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rgbClr val="7030A0"/>
                </a:solidFill>
                <a:ln w="38100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rgbClr val="00B050"/>
                </a:solidFill>
                <a:ln w="381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7"/>
            <c:marker>
              <c:symbol val="circle"/>
              <c:size val="5"/>
              <c:spPr>
                <a:solidFill>
                  <a:srgbClr val="0070C0"/>
                </a:solidFill>
                <a:ln w="38100">
                  <a:solidFill>
                    <a:srgbClr val="0070C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5"/>
              <c:spPr>
                <a:solidFill>
                  <a:srgbClr val="0070C0"/>
                </a:solidFill>
                <a:ln w="38100">
                  <a:solidFill>
                    <a:srgbClr val="0070C0"/>
                  </a:solidFill>
                </a:ln>
                <a:effectLst/>
              </c:spPr>
            </c:marker>
            <c:bubble3D val="0"/>
          </c:dPt>
          <c:xVal>
            <c:numRef>
              <c:f>fneg_rus_termig!$C$4:$C$12</c:f>
              <c:numCache>
                <c:formatCode>General</c:formatCode>
                <c:ptCount val="9"/>
                <c:pt idx="0">
                  <c:v>0</c:v>
                </c:pt>
                <c:pt idx="1">
                  <c:v>-0.35</c:v>
                </c:pt>
                <c:pt idx="2">
                  <c:v>-0.06</c:v>
                </c:pt>
                <c:pt idx="3">
                  <c:v>0.31</c:v>
                </c:pt>
                <c:pt idx="4" formatCode="0.00">
                  <c:v>0</c:v>
                </c:pt>
                <c:pt idx="5">
                  <c:v>-0.46</c:v>
                </c:pt>
                <c:pt idx="6">
                  <c:v>-0.42</c:v>
                </c:pt>
                <c:pt idx="7">
                  <c:v>-0.85</c:v>
                </c:pt>
                <c:pt idx="8">
                  <c:v>-0.67</c:v>
                </c:pt>
              </c:numCache>
            </c:numRef>
          </c:xVal>
          <c:yVal>
            <c:numRef>
              <c:f>fneg_rus_termig!$D$4:$D$12</c:f>
              <c:numCache>
                <c:formatCode>General</c:formatCode>
                <c:ptCount val="9"/>
                <c:pt idx="0">
                  <c:v>0</c:v>
                </c:pt>
                <c:pt idx="1">
                  <c:v>-0.49</c:v>
                </c:pt>
                <c:pt idx="2" formatCode="0.00">
                  <c:v>1.5</c:v>
                </c:pt>
                <c:pt idx="3">
                  <c:v>1.63</c:v>
                </c:pt>
                <c:pt idx="4">
                  <c:v>1.1100000000000001</c:v>
                </c:pt>
                <c:pt idx="5">
                  <c:v>1.34</c:v>
                </c:pt>
                <c:pt idx="6">
                  <c:v>2.0499999999999998</c:v>
                </c:pt>
                <c:pt idx="7" formatCode="0.00">
                  <c:v>2.08</c:v>
                </c:pt>
                <c:pt idx="8">
                  <c:v>1.96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34896"/>
        <c:axId val="166935456"/>
      </c:scatterChart>
      <c:valAx>
        <c:axId val="16693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terror</a:t>
                </a:r>
                <a:r>
                  <a:rPr lang="hu-HU" baseline="0"/>
                  <a:t> &amp; migrant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35456"/>
        <c:crossesAt val="-1"/>
        <c:crossBetween val="midCat"/>
      </c:valAx>
      <c:valAx>
        <c:axId val="16693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negativ &amp; russioan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34896"/>
        <c:crossesAt val="-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38100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rgbClr val="FF0000"/>
                </a:solidFill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rgbClr val="C00000"/>
                </a:solidFill>
                <a:ln w="38100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rgbClr val="00B050"/>
                </a:solidFill>
                <a:ln w="381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7"/>
            <c:marker>
              <c:symbol val="circle"/>
              <c:size val="5"/>
              <c:spPr>
                <a:solidFill>
                  <a:srgbClr val="0070C0"/>
                </a:solidFill>
                <a:ln w="38100">
                  <a:solidFill>
                    <a:srgbClr val="0070C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5"/>
              <c:spPr>
                <a:solidFill>
                  <a:srgbClr val="0070C0"/>
                </a:solidFill>
                <a:ln w="38100">
                  <a:solidFill>
                    <a:srgbClr val="0070C0"/>
                  </a:solidFill>
                </a:ln>
                <a:effectLst/>
              </c:spPr>
            </c:marker>
            <c:bubble3D val="0"/>
          </c:dPt>
          <c:xVal>
            <c:numRef>
              <c:f>fneg_rus_violmig!$C$4:$C$12</c:f>
              <c:numCache>
                <c:formatCode>General</c:formatCode>
                <c:ptCount val="9"/>
                <c:pt idx="0">
                  <c:v>0</c:v>
                </c:pt>
                <c:pt idx="1">
                  <c:v>-0.09</c:v>
                </c:pt>
                <c:pt idx="2">
                  <c:v>-0.06</c:v>
                </c:pt>
                <c:pt idx="3">
                  <c:v>-0.35</c:v>
                </c:pt>
                <c:pt idx="4" formatCode="0.00">
                  <c:v>0.32</c:v>
                </c:pt>
                <c:pt idx="5">
                  <c:v>-0.25</c:v>
                </c:pt>
                <c:pt idx="6">
                  <c:v>-0.37</c:v>
                </c:pt>
                <c:pt idx="7">
                  <c:v>-0.48</c:v>
                </c:pt>
                <c:pt idx="8">
                  <c:v>-0.52</c:v>
                </c:pt>
              </c:numCache>
            </c:numRef>
          </c:xVal>
          <c:yVal>
            <c:numRef>
              <c:f>fneg_rus_violmig!$D$4:$D$12</c:f>
              <c:numCache>
                <c:formatCode>General</c:formatCode>
                <c:ptCount val="9"/>
                <c:pt idx="0">
                  <c:v>0</c:v>
                </c:pt>
                <c:pt idx="1">
                  <c:v>-0.49</c:v>
                </c:pt>
                <c:pt idx="2" formatCode="0.00">
                  <c:v>1.5</c:v>
                </c:pt>
                <c:pt idx="3">
                  <c:v>1.63</c:v>
                </c:pt>
                <c:pt idx="4">
                  <c:v>1.1100000000000001</c:v>
                </c:pt>
                <c:pt idx="5">
                  <c:v>1.34</c:v>
                </c:pt>
                <c:pt idx="6">
                  <c:v>2.0499999999999998</c:v>
                </c:pt>
                <c:pt idx="7" formatCode="0.00">
                  <c:v>2.08</c:v>
                </c:pt>
                <c:pt idx="8">
                  <c:v>1.96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37696"/>
        <c:axId val="166938256"/>
      </c:scatterChart>
      <c:valAx>
        <c:axId val="16693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violence</a:t>
                </a:r>
                <a:r>
                  <a:rPr lang="hu-HU" baseline="0"/>
                  <a:t> &amp; migrant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38256"/>
        <c:crossesAt val="-1"/>
        <c:crossBetween val="midCat"/>
      </c:valAx>
      <c:valAx>
        <c:axId val="16693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negativ &amp; russioan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37696"/>
        <c:crossesAt val="-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fwords_ym!$L$5:$L$40</c:f>
              <c:numCache>
                <c:formatCode>General</c:formatCode>
                <c:ptCount val="36"/>
                <c:pt idx="0">
                  <c:v>201501</c:v>
                </c:pt>
                <c:pt idx="1">
                  <c:v>201502</c:v>
                </c:pt>
                <c:pt idx="2">
                  <c:v>201503</c:v>
                </c:pt>
                <c:pt idx="3">
                  <c:v>201504</c:v>
                </c:pt>
                <c:pt idx="4">
                  <c:v>201505</c:v>
                </c:pt>
                <c:pt idx="5">
                  <c:v>201506</c:v>
                </c:pt>
                <c:pt idx="6">
                  <c:v>201507</c:v>
                </c:pt>
                <c:pt idx="7">
                  <c:v>201508</c:v>
                </c:pt>
                <c:pt idx="8">
                  <c:v>201509</c:v>
                </c:pt>
                <c:pt idx="9">
                  <c:v>201510</c:v>
                </c:pt>
                <c:pt idx="10">
                  <c:v>201511</c:v>
                </c:pt>
                <c:pt idx="11">
                  <c:v>201512</c:v>
                </c:pt>
                <c:pt idx="12">
                  <c:v>201601</c:v>
                </c:pt>
                <c:pt idx="13">
                  <c:v>201602</c:v>
                </c:pt>
                <c:pt idx="14">
                  <c:v>201603</c:v>
                </c:pt>
                <c:pt idx="15">
                  <c:v>201604</c:v>
                </c:pt>
                <c:pt idx="16">
                  <c:v>201605</c:v>
                </c:pt>
                <c:pt idx="17">
                  <c:v>201606</c:v>
                </c:pt>
                <c:pt idx="18">
                  <c:v>201607</c:v>
                </c:pt>
                <c:pt idx="19">
                  <c:v>201608</c:v>
                </c:pt>
                <c:pt idx="20">
                  <c:v>201609</c:v>
                </c:pt>
                <c:pt idx="21">
                  <c:v>201610</c:v>
                </c:pt>
                <c:pt idx="22">
                  <c:v>201611</c:v>
                </c:pt>
                <c:pt idx="23">
                  <c:v>201612</c:v>
                </c:pt>
                <c:pt idx="24">
                  <c:v>201701</c:v>
                </c:pt>
                <c:pt idx="25">
                  <c:v>201702</c:v>
                </c:pt>
                <c:pt idx="26">
                  <c:v>201703</c:v>
                </c:pt>
                <c:pt idx="27">
                  <c:v>201704</c:v>
                </c:pt>
                <c:pt idx="28">
                  <c:v>201705</c:v>
                </c:pt>
                <c:pt idx="29">
                  <c:v>201706</c:v>
                </c:pt>
                <c:pt idx="30">
                  <c:v>201707</c:v>
                </c:pt>
                <c:pt idx="31">
                  <c:v>201708</c:v>
                </c:pt>
                <c:pt idx="32">
                  <c:v>201709</c:v>
                </c:pt>
                <c:pt idx="33">
                  <c:v>201710</c:v>
                </c:pt>
                <c:pt idx="34">
                  <c:v>201711</c:v>
                </c:pt>
                <c:pt idx="35">
                  <c:v>201712</c:v>
                </c:pt>
              </c:numCache>
            </c:numRef>
          </c:cat>
          <c:val>
            <c:numRef>
              <c:f>fwords_ym!$M$5:$M$40</c:f>
              <c:numCache>
                <c:formatCode>General</c:formatCode>
                <c:ptCount val="36"/>
                <c:pt idx="0">
                  <c:v>270.86270000000002</c:v>
                </c:pt>
                <c:pt idx="1">
                  <c:v>281.48829999999998</c:v>
                </c:pt>
                <c:pt idx="2">
                  <c:v>286.67430000000002</c:v>
                </c:pt>
                <c:pt idx="3">
                  <c:v>288.98070000000001</c:v>
                </c:pt>
                <c:pt idx="4">
                  <c:v>289.71499999999997</c:v>
                </c:pt>
                <c:pt idx="5">
                  <c:v>305.6121</c:v>
                </c:pt>
                <c:pt idx="6">
                  <c:v>300.50889999999998</c:v>
                </c:pt>
                <c:pt idx="7">
                  <c:v>302.26650000000001</c:v>
                </c:pt>
                <c:pt idx="8">
                  <c:v>306.40339999999998</c:v>
                </c:pt>
                <c:pt idx="9">
                  <c:v>306.37</c:v>
                </c:pt>
                <c:pt idx="10">
                  <c:v>304.12540000000001</c:v>
                </c:pt>
                <c:pt idx="11">
                  <c:v>301.30529999999999</c:v>
                </c:pt>
                <c:pt idx="12">
                  <c:v>285.70999999999998</c:v>
                </c:pt>
                <c:pt idx="13">
                  <c:v>297.49709999999999</c:v>
                </c:pt>
                <c:pt idx="14">
                  <c:v>295.17989999999998</c:v>
                </c:pt>
                <c:pt idx="15">
                  <c:v>300.14600000000002</c:v>
                </c:pt>
                <c:pt idx="16">
                  <c:v>291.61</c:v>
                </c:pt>
                <c:pt idx="17">
                  <c:v>299.82209999999998</c:v>
                </c:pt>
                <c:pt idx="18">
                  <c:v>299.41750000000002</c:v>
                </c:pt>
                <c:pt idx="19">
                  <c:v>291.7242</c:v>
                </c:pt>
                <c:pt idx="20">
                  <c:v>296.12819999999999</c:v>
                </c:pt>
                <c:pt idx="21">
                  <c:v>302.68389999999999</c:v>
                </c:pt>
                <c:pt idx="22">
                  <c:v>296.39249999999998</c:v>
                </c:pt>
                <c:pt idx="23">
                  <c:v>297.14319999999998</c:v>
                </c:pt>
                <c:pt idx="24">
                  <c:v>294.23869999999999</c:v>
                </c:pt>
                <c:pt idx="25">
                  <c:v>298.84030000000001</c:v>
                </c:pt>
                <c:pt idx="26">
                  <c:v>296.7158</c:v>
                </c:pt>
                <c:pt idx="27">
                  <c:v>283.72739999999999</c:v>
                </c:pt>
                <c:pt idx="28">
                  <c:v>284.56560000000002</c:v>
                </c:pt>
                <c:pt idx="29">
                  <c:v>284.5095</c:v>
                </c:pt>
                <c:pt idx="30">
                  <c:v>279.30630000000002</c:v>
                </c:pt>
                <c:pt idx="31">
                  <c:v>277.63619999999997</c:v>
                </c:pt>
                <c:pt idx="32">
                  <c:v>320.85820000000001</c:v>
                </c:pt>
                <c:pt idx="33">
                  <c:v>311.71730000000002</c:v>
                </c:pt>
                <c:pt idx="34">
                  <c:v>301.99799999999999</c:v>
                </c:pt>
                <c:pt idx="35">
                  <c:v>302.30419999999998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64336"/>
        <c:axId val="163764896"/>
      </c:lineChart>
      <c:catAx>
        <c:axId val="16376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64896"/>
        <c:crosses val="autoZero"/>
        <c:auto val="1"/>
        <c:lblAlgn val="ctr"/>
        <c:lblOffset val="100"/>
        <c:noMultiLvlLbl val="0"/>
      </c:catAx>
      <c:valAx>
        <c:axId val="16376489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6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38100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rgbClr val="FF0000"/>
                </a:solidFill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rgbClr val="C00000"/>
                </a:solidFill>
                <a:ln w="38100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rgbClr val="00B050"/>
                </a:solidFill>
                <a:ln w="381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7"/>
            <c:marker>
              <c:symbol val="circle"/>
              <c:size val="5"/>
              <c:spPr>
                <a:solidFill>
                  <a:srgbClr val="0070C0"/>
                </a:solidFill>
                <a:ln w="38100">
                  <a:solidFill>
                    <a:srgbClr val="0070C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5"/>
              <c:spPr>
                <a:solidFill>
                  <a:srgbClr val="0070C0"/>
                </a:solidFill>
                <a:ln w="38100">
                  <a:solidFill>
                    <a:srgbClr val="0070C0"/>
                  </a:solidFill>
                </a:ln>
                <a:effectLst/>
              </c:spPr>
            </c:marker>
            <c:bubble3D val="0"/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3151793525809278E-3"/>
                  <c:y val="-9.255578209987408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ftermig_violmig!$C$4:$C$12</c:f>
              <c:numCache>
                <c:formatCode>General</c:formatCode>
                <c:ptCount val="9"/>
                <c:pt idx="0">
                  <c:v>0</c:v>
                </c:pt>
                <c:pt idx="1">
                  <c:v>-0.09</c:v>
                </c:pt>
                <c:pt idx="2">
                  <c:v>-0.06</c:v>
                </c:pt>
                <c:pt idx="3">
                  <c:v>-0.35</c:v>
                </c:pt>
                <c:pt idx="4" formatCode="0.00">
                  <c:v>0.32</c:v>
                </c:pt>
                <c:pt idx="5">
                  <c:v>-0.25</c:v>
                </c:pt>
                <c:pt idx="6">
                  <c:v>-0.37</c:v>
                </c:pt>
                <c:pt idx="7">
                  <c:v>-0.48</c:v>
                </c:pt>
                <c:pt idx="8">
                  <c:v>-0.52</c:v>
                </c:pt>
              </c:numCache>
            </c:numRef>
          </c:xVal>
          <c:yVal>
            <c:numRef>
              <c:f>ftermig_violmig!$D$4:$D$12</c:f>
              <c:numCache>
                <c:formatCode>General</c:formatCode>
                <c:ptCount val="9"/>
                <c:pt idx="0">
                  <c:v>0</c:v>
                </c:pt>
                <c:pt idx="1">
                  <c:v>-0.35</c:v>
                </c:pt>
                <c:pt idx="2">
                  <c:v>-0.06</c:v>
                </c:pt>
                <c:pt idx="3">
                  <c:v>0.31</c:v>
                </c:pt>
                <c:pt idx="4" formatCode="0.00">
                  <c:v>0</c:v>
                </c:pt>
                <c:pt idx="5">
                  <c:v>-0.46</c:v>
                </c:pt>
                <c:pt idx="6">
                  <c:v>-0.42</c:v>
                </c:pt>
                <c:pt idx="7">
                  <c:v>-0.85</c:v>
                </c:pt>
                <c:pt idx="8">
                  <c:v>-0.67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40496"/>
        <c:axId val="169105904"/>
      </c:scatterChart>
      <c:valAx>
        <c:axId val="16694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violence</a:t>
                </a:r>
                <a:r>
                  <a:rPr lang="hu-HU" baseline="0"/>
                  <a:t> &amp; migrant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05904"/>
        <c:crossesAt val="-1"/>
        <c:crossBetween val="midCat"/>
      </c:valAx>
      <c:valAx>
        <c:axId val="16910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terror &amp; migrant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0496"/>
        <c:crossesAt val="-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solidFill>
                  <a:srgbClr val="FFC000"/>
                </a:solidFill>
                <a:ln w="254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5"/>
              <c:spPr>
                <a:solidFill>
                  <a:srgbClr val="FFC000"/>
                </a:solidFill>
                <a:ln w="254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5"/>
              <c:spPr>
                <a:solidFill>
                  <a:srgbClr val="FFC000"/>
                </a:solidFill>
                <a:ln w="254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5"/>
              <c:spPr>
                <a:solidFill>
                  <a:srgbClr val="FFC000"/>
                </a:solidFill>
                <a:ln w="25400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rgbClr val="0070C0"/>
                </a:solidFill>
                <a:ln w="25400">
                  <a:solidFill>
                    <a:srgbClr val="0070C0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rgbClr val="0070C0"/>
                </a:solidFill>
                <a:ln w="25400">
                  <a:solidFill>
                    <a:srgbClr val="0070C0"/>
                  </a:solidFill>
                </a:ln>
                <a:effectLst/>
              </c:spPr>
            </c:marker>
            <c:bubble3D val="0"/>
          </c:dPt>
          <c:xVal>
            <c:numRef>
              <c:f>ftermig_violmig!$C$29:$C$35</c:f>
              <c:numCache>
                <c:formatCode>General</c:formatCode>
                <c:ptCount val="7"/>
                <c:pt idx="0">
                  <c:v>0</c:v>
                </c:pt>
                <c:pt idx="1">
                  <c:v>-0.06</c:v>
                </c:pt>
                <c:pt idx="2">
                  <c:v>-0.35</c:v>
                </c:pt>
                <c:pt idx="3" formatCode="0.00">
                  <c:v>0.32</c:v>
                </c:pt>
                <c:pt idx="4">
                  <c:v>-0.25</c:v>
                </c:pt>
                <c:pt idx="5">
                  <c:v>-0.48</c:v>
                </c:pt>
                <c:pt idx="6">
                  <c:v>-0.52</c:v>
                </c:pt>
              </c:numCache>
            </c:numRef>
          </c:xVal>
          <c:yVal>
            <c:numRef>
              <c:f>ftermig_violmig!$D$29:$D$35</c:f>
              <c:numCache>
                <c:formatCode>General</c:formatCode>
                <c:ptCount val="7"/>
                <c:pt idx="0">
                  <c:v>0</c:v>
                </c:pt>
                <c:pt idx="1">
                  <c:v>-0.06</c:v>
                </c:pt>
                <c:pt idx="2">
                  <c:v>0.31</c:v>
                </c:pt>
                <c:pt idx="3" formatCode="0.00">
                  <c:v>0</c:v>
                </c:pt>
                <c:pt idx="4">
                  <c:v>-0.46</c:v>
                </c:pt>
                <c:pt idx="5">
                  <c:v>-0.85</c:v>
                </c:pt>
                <c:pt idx="6">
                  <c:v>-0.67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08144"/>
        <c:axId val="169108704"/>
      </c:scatterChart>
      <c:valAx>
        <c:axId val="16910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violence</a:t>
                </a:r>
                <a:r>
                  <a:rPr lang="hu-HU" baseline="0"/>
                  <a:t> &amp; migrant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08704"/>
        <c:crossesAt val="-1"/>
        <c:crossBetween val="midCat"/>
      </c:valAx>
      <c:valAx>
        <c:axId val="16910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terror &amp; migrant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08144"/>
        <c:crossesAt val="-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000" b="0" i="0" baseline="0">
                <a:effectLst/>
              </a:rPr>
              <a:t>D</a:t>
            </a:r>
            <a:r>
              <a:rPr lang="en-US" sz="1000" b="0" i="0" baseline="0">
                <a:effectLst/>
              </a:rPr>
              <a:t>istances of </a:t>
            </a:r>
            <a:r>
              <a:rPr lang="hu-HU" sz="1000" b="0" i="0" baseline="0">
                <a:effectLst/>
              </a:rPr>
              <a:t>the </a:t>
            </a:r>
            <a:r>
              <a:rPr lang="en-US" sz="1000" b="0" i="0" baseline="0">
                <a:effectLst/>
              </a:rPr>
              <a:t>news</a:t>
            </a:r>
            <a:r>
              <a:rPr lang="hu-HU" sz="1000" b="0" i="0" baseline="0">
                <a:effectLst/>
              </a:rPr>
              <a:t> </a:t>
            </a:r>
            <a:r>
              <a:rPr lang="en-US" sz="1000" b="0" i="0" baseline="0">
                <a:effectLst/>
              </a:rPr>
              <a:t>portals from the hidfo.ru (migrant &amp; viol</a:t>
            </a:r>
            <a:r>
              <a:rPr lang="hu-HU" sz="1000" b="0" i="0" baseline="0">
                <a:effectLst/>
              </a:rPr>
              <a:t>e</a:t>
            </a:r>
            <a:r>
              <a:rPr lang="en-US" sz="1000" b="0" i="0" baseline="0">
                <a:effectLst/>
              </a:rPr>
              <a:t>nce</a:t>
            </a:r>
            <a:r>
              <a:rPr lang="hu-HU" sz="1000" b="0" i="0" baseline="0">
                <a:effectLst/>
              </a:rPr>
              <a:t>),  [violence=C_VIOL2]</a:t>
            </a:r>
            <a:endParaRPr lang="en-US" sz="1000">
              <a:effectLst/>
            </a:endParaRPr>
          </a:p>
        </c:rich>
      </c:tx>
      <c:layout>
        <c:manualLayout>
          <c:xMode val="edge"/>
          <c:yMode val="edge"/>
          <c:x val="0.1057567804024496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errBars>
            <c:errBarType val="both"/>
            <c:errValType val="cust"/>
            <c:noEndCap val="0"/>
            <c:plus>
              <c:numRef>
                <c:f>f_additional!$D$4:$D$11</c:f>
                <c:numCache>
                  <c:formatCode>General</c:formatCode>
                  <c:ptCount val="8"/>
                  <c:pt idx="0">
                    <c:v>0.13</c:v>
                  </c:pt>
                  <c:pt idx="1">
                    <c:v>0.26</c:v>
                  </c:pt>
                  <c:pt idx="2">
                    <c:v>0.14000000000000001</c:v>
                  </c:pt>
                  <c:pt idx="3">
                    <c:v>0.13</c:v>
                  </c:pt>
                  <c:pt idx="4">
                    <c:v>0.15</c:v>
                  </c:pt>
                  <c:pt idx="5">
                    <c:v>0.16</c:v>
                  </c:pt>
                  <c:pt idx="6">
                    <c:v>0.15</c:v>
                  </c:pt>
                  <c:pt idx="7">
                    <c:v>0.14000000000000001</c:v>
                  </c:pt>
                </c:numCache>
              </c:numRef>
            </c:plus>
            <c:minus>
              <c:numRef>
                <c:f>f_additional!$D$4:$D$11</c:f>
                <c:numCache>
                  <c:formatCode>General</c:formatCode>
                  <c:ptCount val="8"/>
                  <c:pt idx="0">
                    <c:v>0.13</c:v>
                  </c:pt>
                  <c:pt idx="1">
                    <c:v>0.26</c:v>
                  </c:pt>
                  <c:pt idx="2">
                    <c:v>0.14000000000000001</c:v>
                  </c:pt>
                  <c:pt idx="3">
                    <c:v>0.13</c:v>
                  </c:pt>
                  <c:pt idx="4">
                    <c:v>0.15</c:v>
                  </c:pt>
                  <c:pt idx="5">
                    <c:v>0.16</c:v>
                  </c:pt>
                  <c:pt idx="6">
                    <c:v>0.15</c:v>
                  </c:pt>
                  <c:pt idx="7">
                    <c:v>0.14000000000000001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f_additional!$B$4:$B$11</c:f>
              <c:strCache>
                <c:ptCount val="8"/>
                <c:pt idx="0">
                  <c:v>p888</c:v>
                </c:pt>
                <c:pt idx="1">
                  <c:v>mie</c:v>
                </c:pt>
                <c:pt idx="2">
                  <c:v>pes</c:v>
                </c:pt>
                <c:pt idx="3">
                  <c:v>mai</c:v>
                </c:pt>
                <c:pt idx="4">
                  <c:v>ind</c:v>
                </c:pt>
                <c:pt idx="5">
                  <c:v>lok</c:v>
                </c:pt>
                <c:pt idx="6">
                  <c:v>ori</c:v>
                </c:pt>
                <c:pt idx="7">
                  <c:v>mno</c:v>
                </c:pt>
              </c:strCache>
            </c:strRef>
          </c:cat>
          <c:val>
            <c:numRef>
              <c:f>f_additional!$C$4:$C$11</c:f>
              <c:numCache>
                <c:formatCode>General</c:formatCode>
                <c:ptCount val="8"/>
                <c:pt idx="0">
                  <c:v>-0.55000000000000004</c:v>
                </c:pt>
                <c:pt idx="1">
                  <c:v>-0.63</c:v>
                </c:pt>
                <c:pt idx="2">
                  <c:v>-0.98</c:v>
                </c:pt>
                <c:pt idx="3">
                  <c:v>-1.1200000000000001</c:v>
                </c:pt>
                <c:pt idx="4">
                  <c:v>-1.17</c:v>
                </c:pt>
                <c:pt idx="5">
                  <c:v>-1.28</c:v>
                </c:pt>
                <c:pt idx="6">
                  <c:v>-1.3</c:v>
                </c:pt>
                <c:pt idx="7">
                  <c:v>-1.35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6548480"/>
        <c:axId val="306549040"/>
      </c:barChart>
      <c:catAx>
        <c:axId val="30654848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49040"/>
        <c:crosses val="max"/>
        <c:auto val="1"/>
        <c:lblAlgn val="ctr"/>
        <c:lblOffset val="100"/>
        <c:noMultiLvlLbl val="0"/>
      </c:catAx>
      <c:valAx>
        <c:axId val="306549040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4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/>
              <a:t>Distrances of three</a:t>
            </a:r>
            <a:r>
              <a:rPr lang="hu-HU" sz="1000" baseline="0"/>
              <a:t> types of news portals from the hidfo.ru (migrant &amp; violence) [violence=C_VIOL]</a:t>
            </a:r>
            <a:endParaRPr lang="en-US" sz="1000"/>
          </a:p>
        </c:rich>
      </c:tx>
      <c:layout>
        <c:manualLayout>
          <c:xMode val="edge"/>
          <c:yMode val="edge"/>
          <c:x val="0.1083888888888888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errBars>
            <c:errBarType val="both"/>
            <c:errValType val="cust"/>
            <c:noEndCap val="0"/>
            <c:plus>
              <c:numRef>
                <c:f>f_additional!$D$26:$D$28</c:f>
                <c:numCache>
                  <c:formatCode>General</c:formatCode>
                  <c:ptCount val="3"/>
                  <c:pt idx="0">
                    <c:v>0.09</c:v>
                  </c:pt>
                  <c:pt idx="1">
                    <c:v>0.1</c:v>
                  </c:pt>
                  <c:pt idx="2">
                    <c:v>0.09</c:v>
                  </c:pt>
                </c:numCache>
              </c:numRef>
            </c:plus>
            <c:minus>
              <c:numRef>
                <c:f>f_additional!$D$26:$D$28</c:f>
                <c:numCache>
                  <c:formatCode>General</c:formatCode>
                  <c:ptCount val="3"/>
                  <c:pt idx="0">
                    <c:v>0.09</c:v>
                  </c:pt>
                  <c:pt idx="1">
                    <c:v>0.1</c:v>
                  </c:pt>
                  <c:pt idx="2">
                    <c:v>0.09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f_additional!$B$26:$B$28</c:f>
              <c:strCache>
                <c:ptCount val="3"/>
                <c:pt idx="0">
                  <c:v>govern</c:v>
                </c:pt>
                <c:pt idx="1">
                  <c:v>origo</c:v>
                </c:pt>
                <c:pt idx="2">
                  <c:v>indep</c:v>
                </c:pt>
              </c:strCache>
            </c:strRef>
          </c:cat>
          <c:val>
            <c:numRef>
              <c:f>f_additional!$C$26:$C$28</c:f>
              <c:numCache>
                <c:formatCode>General</c:formatCode>
                <c:ptCount val="3"/>
                <c:pt idx="0">
                  <c:v>-0.18</c:v>
                </c:pt>
                <c:pt idx="1">
                  <c:v>-0.37</c:v>
                </c:pt>
                <c:pt idx="2">
                  <c:v>-0.49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6551280"/>
        <c:axId val="306551840"/>
      </c:barChart>
      <c:catAx>
        <c:axId val="30655128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51840"/>
        <c:crosses val="max"/>
        <c:auto val="1"/>
        <c:lblAlgn val="ctr"/>
        <c:lblOffset val="100"/>
        <c:noMultiLvlLbl val="0"/>
      </c:catAx>
      <c:valAx>
        <c:axId val="306551840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5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/>
              <a:t>D</a:t>
            </a:r>
            <a:r>
              <a:rPr lang="en-US" sz="1000"/>
              <a:t>istances of </a:t>
            </a:r>
            <a:r>
              <a:rPr lang="hu-HU" sz="1000"/>
              <a:t>the </a:t>
            </a:r>
            <a:r>
              <a:rPr lang="en-US" sz="1000"/>
              <a:t>news</a:t>
            </a:r>
            <a:r>
              <a:rPr lang="hu-HU" sz="1000"/>
              <a:t> </a:t>
            </a:r>
            <a:r>
              <a:rPr lang="en-US" sz="1000"/>
              <a:t>portals from the hidfo.ru (migrant &amp; viol</a:t>
            </a:r>
            <a:r>
              <a:rPr lang="hu-HU" sz="1000"/>
              <a:t>e</a:t>
            </a:r>
            <a:r>
              <a:rPr lang="en-US" sz="1000"/>
              <a:t>nce</a:t>
            </a:r>
            <a:r>
              <a:rPr lang="hu-HU" sz="1000"/>
              <a:t>),  [violence=C_VIOL]</a:t>
            </a:r>
            <a:endParaRPr lang="en-US" sz="1000"/>
          </a:p>
        </c:rich>
      </c:tx>
      <c:layout>
        <c:manualLayout>
          <c:xMode val="edge"/>
          <c:yMode val="edge"/>
          <c:x val="0.1064444444444444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errBars>
            <c:errBarType val="both"/>
            <c:errValType val="cust"/>
            <c:noEndCap val="0"/>
            <c:plus>
              <c:numRef>
                <c:f>f_additional!$D$43:$D$50</c:f>
                <c:numCache>
                  <c:formatCode>General</c:formatCode>
                  <c:ptCount val="8"/>
                  <c:pt idx="0">
                    <c:v>0.1</c:v>
                  </c:pt>
                  <c:pt idx="1">
                    <c:v>0.09</c:v>
                  </c:pt>
                  <c:pt idx="2">
                    <c:v>0.17</c:v>
                  </c:pt>
                  <c:pt idx="3">
                    <c:v>0.1</c:v>
                  </c:pt>
                  <c:pt idx="4">
                    <c:v>0.09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plus>
            <c:minus>
              <c:numRef>
                <c:f>f_additional!$D$43:$D$50</c:f>
                <c:numCache>
                  <c:formatCode>General</c:formatCode>
                  <c:ptCount val="8"/>
                  <c:pt idx="0">
                    <c:v>0.1</c:v>
                  </c:pt>
                  <c:pt idx="1">
                    <c:v>0.09</c:v>
                  </c:pt>
                  <c:pt idx="2">
                    <c:v>0.17</c:v>
                  </c:pt>
                  <c:pt idx="3">
                    <c:v>0.1</c:v>
                  </c:pt>
                  <c:pt idx="4">
                    <c:v>0.09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f_additional!$B$43:$B$50</c:f>
              <c:strCache>
                <c:ptCount val="8"/>
                <c:pt idx="0">
                  <c:v>lok</c:v>
                </c:pt>
                <c:pt idx="1">
                  <c:v>p888</c:v>
                </c:pt>
                <c:pt idx="2">
                  <c:v>mie</c:v>
                </c:pt>
                <c:pt idx="3">
                  <c:v>pes</c:v>
                </c:pt>
                <c:pt idx="4">
                  <c:v>mai</c:v>
                </c:pt>
                <c:pt idx="5">
                  <c:v>ori</c:v>
                </c:pt>
                <c:pt idx="6">
                  <c:v>ind</c:v>
                </c:pt>
                <c:pt idx="7">
                  <c:v>mno</c:v>
                </c:pt>
              </c:strCache>
            </c:strRef>
          </c:cat>
          <c:val>
            <c:numRef>
              <c:f>f_additional!$C$43:$C$50</c:f>
              <c:numCache>
                <c:formatCode>General</c:formatCode>
                <c:ptCount val="8"/>
                <c:pt idx="0">
                  <c:v>0.32</c:v>
                </c:pt>
                <c:pt idx="1">
                  <c:v>-7.0000000000000007E-2</c:v>
                </c:pt>
                <c:pt idx="2">
                  <c:v>-0.09</c:v>
                </c:pt>
                <c:pt idx="3">
                  <c:v>-0.25</c:v>
                </c:pt>
                <c:pt idx="4">
                  <c:v>-0.35</c:v>
                </c:pt>
                <c:pt idx="5">
                  <c:v>-0.37</c:v>
                </c:pt>
                <c:pt idx="6">
                  <c:v>-0.48</c:v>
                </c:pt>
                <c:pt idx="7">
                  <c:v>-0.52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6555200"/>
        <c:axId val="306555760"/>
      </c:barChart>
      <c:catAx>
        <c:axId val="306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55760"/>
        <c:crossesAt val="0"/>
        <c:auto val="1"/>
        <c:lblAlgn val="ctr"/>
        <c:lblOffset val="100"/>
        <c:noMultiLvlLbl val="0"/>
      </c:catAx>
      <c:valAx>
        <c:axId val="30655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5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fwords_ym!$B$2</c:f>
              <c:strCache>
                <c:ptCount val="1"/>
                <c:pt idx="0">
                  <c:v>index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fwords_ym!$L$5:$L$40</c:f>
              <c:numCache>
                <c:formatCode>General</c:formatCode>
                <c:ptCount val="36"/>
                <c:pt idx="0">
                  <c:v>201501</c:v>
                </c:pt>
                <c:pt idx="1">
                  <c:v>201502</c:v>
                </c:pt>
                <c:pt idx="2">
                  <c:v>201503</c:v>
                </c:pt>
                <c:pt idx="3">
                  <c:v>201504</c:v>
                </c:pt>
                <c:pt idx="4">
                  <c:v>201505</c:v>
                </c:pt>
                <c:pt idx="5">
                  <c:v>201506</c:v>
                </c:pt>
                <c:pt idx="6">
                  <c:v>201507</c:v>
                </c:pt>
                <c:pt idx="7">
                  <c:v>201508</c:v>
                </c:pt>
                <c:pt idx="8">
                  <c:v>201509</c:v>
                </c:pt>
                <c:pt idx="9">
                  <c:v>201510</c:v>
                </c:pt>
                <c:pt idx="10">
                  <c:v>201511</c:v>
                </c:pt>
                <c:pt idx="11">
                  <c:v>201512</c:v>
                </c:pt>
                <c:pt idx="12">
                  <c:v>201601</c:v>
                </c:pt>
                <c:pt idx="13">
                  <c:v>201602</c:v>
                </c:pt>
                <c:pt idx="14">
                  <c:v>201603</c:v>
                </c:pt>
                <c:pt idx="15">
                  <c:v>201604</c:v>
                </c:pt>
                <c:pt idx="16">
                  <c:v>201605</c:v>
                </c:pt>
                <c:pt idx="17">
                  <c:v>201606</c:v>
                </c:pt>
                <c:pt idx="18">
                  <c:v>201607</c:v>
                </c:pt>
                <c:pt idx="19">
                  <c:v>201608</c:v>
                </c:pt>
                <c:pt idx="20">
                  <c:v>201609</c:v>
                </c:pt>
                <c:pt idx="21">
                  <c:v>201610</c:v>
                </c:pt>
                <c:pt idx="22">
                  <c:v>201611</c:v>
                </c:pt>
                <c:pt idx="23">
                  <c:v>201612</c:v>
                </c:pt>
                <c:pt idx="24">
                  <c:v>201701</c:v>
                </c:pt>
                <c:pt idx="25">
                  <c:v>201702</c:v>
                </c:pt>
                <c:pt idx="26">
                  <c:v>201703</c:v>
                </c:pt>
                <c:pt idx="27">
                  <c:v>201704</c:v>
                </c:pt>
                <c:pt idx="28">
                  <c:v>201705</c:v>
                </c:pt>
                <c:pt idx="29">
                  <c:v>201706</c:v>
                </c:pt>
                <c:pt idx="30">
                  <c:v>201707</c:v>
                </c:pt>
                <c:pt idx="31">
                  <c:v>201708</c:v>
                </c:pt>
                <c:pt idx="32">
                  <c:v>201709</c:v>
                </c:pt>
                <c:pt idx="33">
                  <c:v>201710</c:v>
                </c:pt>
                <c:pt idx="34">
                  <c:v>201711</c:v>
                </c:pt>
                <c:pt idx="35">
                  <c:v>201712</c:v>
                </c:pt>
              </c:numCache>
            </c:numRef>
          </c:cat>
          <c:val>
            <c:numRef>
              <c:f>fwords_ym!$C$5:$C$40</c:f>
              <c:numCache>
                <c:formatCode>General</c:formatCode>
                <c:ptCount val="36"/>
                <c:pt idx="0">
                  <c:v>251.87559999999999</c:v>
                </c:pt>
                <c:pt idx="1">
                  <c:v>248.23580000000001</c:v>
                </c:pt>
                <c:pt idx="2">
                  <c:v>256.98630000000003</c:v>
                </c:pt>
                <c:pt idx="3">
                  <c:v>261.87869999999998</c:v>
                </c:pt>
                <c:pt idx="4">
                  <c:v>279.92329999999998</c:v>
                </c:pt>
                <c:pt idx="5">
                  <c:v>307.74549999999999</c:v>
                </c:pt>
                <c:pt idx="6">
                  <c:v>293.43220000000002</c:v>
                </c:pt>
                <c:pt idx="7">
                  <c:v>299.50459999999998</c:v>
                </c:pt>
                <c:pt idx="8">
                  <c:v>300.61160000000001</c:v>
                </c:pt>
                <c:pt idx="9">
                  <c:v>308.06220000000002</c:v>
                </c:pt>
                <c:pt idx="10">
                  <c:v>315.74450000000002</c:v>
                </c:pt>
                <c:pt idx="11">
                  <c:v>319.56029999999998</c:v>
                </c:pt>
                <c:pt idx="12">
                  <c:v>303.91059999999999</c:v>
                </c:pt>
                <c:pt idx="13">
                  <c:v>314.56360000000001</c:v>
                </c:pt>
                <c:pt idx="14">
                  <c:v>300.43150000000003</c:v>
                </c:pt>
                <c:pt idx="15">
                  <c:v>317.03410000000002</c:v>
                </c:pt>
                <c:pt idx="16">
                  <c:v>283.99439999999998</c:v>
                </c:pt>
                <c:pt idx="17">
                  <c:v>320.31259999999997</c:v>
                </c:pt>
                <c:pt idx="18">
                  <c:v>323.26260000000002</c:v>
                </c:pt>
                <c:pt idx="19">
                  <c:v>318.916</c:v>
                </c:pt>
                <c:pt idx="20">
                  <c:v>308.77850000000001</c:v>
                </c:pt>
                <c:pt idx="21">
                  <c:v>328.09300000000002</c:v>
                </c:pt>
                <c:pt idx="22">
                  <c:v>329.11149999999998</c:v>
                </c:pt>
                <c:pt idx="23">
                  <c:v>316.56650000000002</c:v>
                </c:pt>
                <c:pt idx="24">
                  <c:v>324.6173</c:v>
                </c:pt>
                <c:pt idx="25">
                  <c:v>315.65499999999997</c:v>
                </c:pt>
                <c:pt idx="26">
                  <c:v>341.18979999999999</c:v>
                </c:pt>
                <c:pt idx="27">
                  <c:v>350.52949999999998</c:v>
                </c:pt>
                <c:pt idx="28">
                  <c:v>343.32740000000001</c:v>
                </c:pt>
                <c:pt idx="29">
                  <c:v>343.51519999999999</c:v>
                </c:pt>
                <c:pt idx="30">
                  <c:v>320.92439999999999</c:v>
                </c:pt>
                <c:pt idx="31">
                  <c:v>318.3408</c:v>
                </c:pt>
                <c:pt idx="32">
                  <c:v>346.2364</c:v>
                </c:pt>
                <c:pt idx="33">
                  <c:v>362.45359999999999</c:v>
                </c:pt>
                <c:pt idx="34">
                  <c:v>351.9554</c:v>
                </c:pt>
                <c:pt idx="35">
                  <c:v>345.69119999999998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fwords_ym!$E$2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fwords_ym!$L$5:$L$40</c:f>
              <c:numCache>
                <c:formatCode>General</c:formatCode>
                <c:ptCount val="36"/>
                <c:pt idx="0">
                  <c:v>201501</c:v>
                </c:pt>
                <c:pt idx="1">
                  <c:v>201502</c:v>
                </c:pt>
                <c:pt idx="2">
                  <c:v>201503</c:v>
                </c:pt>
                <c:pt idx="3">
                  <c:v>201504</c:v>
                </c:pt>
                <c:pt idx="4">
                  <c:v>201505</c:v>
                </c:pt>
                <c:pt idx="5">
                  <c:v>201506</c:v>
                </c:pt>
                <c:pt idx="6">
                  <c:v>201507</c:v>
                </c:pt>
                <c:pt idx="7">
                  <c:v>201508</c:v>
                </c:pt>
                <c:pt idx="8">
                  <c:v>201509</c:v>
                </c:pt>
                <c:pt idx="9">
                  <c:v>201510</c:v>
                </c:pt>
                <c:pt idx="10">
                  <c:v>201511</c:v>
                </c:pt>
                <c:pt idx="11">
                  <c:v>201512</c:v>
                </c:pt>
                <c:pt idx="12">
                  <c:v>201601</c:v>
                </c:pt>
                <c:pt idx="13">
                  <c:v>201602</c:v>
                </c:pt>
                <c:pt idx="14">
                  <c:v>201603</c:v>
                </c:pt>
                <c:pt idx="15">
                  <c:v>201604</c:v>
                </c:pt>
                <c:pt idx="16">
                  <c:v>201605</c:v>
                </c:pt>
                <c:pt idx="17">
                  <c:v>201606</c:v>
                </c:pt>
                <c:pt idx="18">
                  <c:v>201607</c:v>
                </c:pt>
                <c:pt idx="19">
                  <c:v>201608</c:v>
                </c:pt>
                <c:pt idx="20">
                  <c:v>201609</c:v>
                </c:pt>
                <c:pt idx="21">
                  <c:v>201610</c:v>
                </c:pt>
                <c:pt idx="22">
                  <c:v>201611</c:v>
                </c:pt>
                <c:pt idx="23">
                  <c:v>201612</c:v>
                </c:pt>
                <c:pt idx="24">
                  <c:v>201701</c:v>
                </c:pt>
                <c:pt idx="25">
                  <c:v>201702</c:v>
                </c:pt>
                <c:pt idx="26">
                  <c:v>201703</c:v>
                </c:pt>
                <c:pt idx="27">
                  <c:v>201704</c:v>
                </c:pt>
                <c:pt idx="28">
                  <c:v>201705</c:v>
                </c:pt>
                <c:pt idx="29">
                  <c:v>201706</c:v>
                </c:pt>
                <c:pt idx="30">
                  <c:v>201707</c:v>
                </c:pt>
                <c:pt idx="31">
                  <c:v>201708</c:v>
                </c:pt>
                <c:pt idx="32">
                  <c:v>201709</c:v>
                </c:pt>
                <c:pt idx="33">
                  <c:v>201710</c:v>
                </c:pt>
                <c:pt idx="34">
                  <c:v>201711</c:v>
                </c:pt>
                <c:pt idx="35">
                  <c:v>201712</c:v>
                </c:pt>
              </c:numCache>
            </c:numRef>
          </c:cat>
          <c:val>
            <c:numRef>
              <c:f>fwords_ym!$F$5:$F$40</c:f>
              <c:numCache>
                <c:formatCode>General</c:formatCode>
                <c:ptCount val="36"/>
                <c:pt idx="0">
                  <c:v>278.93259999999998</c:v>
                </c:pt>
                <c:pt idx="1">
                  <c:v>296.43639999999999</c:v>
                </c:pt>
                <c:pt idx="2">
                  <c:v>299.37819999999999</c:v>
                </c:pt>
                <c:pt idx="3">
                  <c:v>294.7303</c:v>
                </c:pt>
                <c:pt idx="4">
                  <c:v>299.78179999999998</c:v>
                </c:pt>
                <c:pt idx="5">
                  <c:v>292.76940000000002</c:v>
                </c:pt>
                <c:pt idx="6">
                  <c:v>279.87900000000002</c:v>
                </c:pt>
                <c:pt idx="7">
                  <c:v>285.25069999999999</c:v>
                </c:pt>
                <c:pt idx="8">
                  <c:v>356.61219999999997</c:v>
                </c:pt>
                <c:pt idx="9">
                  <c:v>316.68099999999998</c:v>
                </c:pt>
                <c:pt idx="10">
                  <c:v>337.7953</c:v>
                </c:pt>
                <c:pt idx="11">
                  <c:v>326.22340000000003</c:v>
                </c:pt>
                <c:pt idx="12">
                  <c:v>324.31330000000003</c:v>
                </c:pt>
                <c:pt idx="13">
                  <c:v>332.30090000000001</c:v>
                </c:pt>
                <c:pt idx="14">
                  <c:v>335.00540000000001</c:v>
                </c:pt>
                <c:pt idx="15">
                  <c:v>309.4323</c:v>
                </c:pt>
                <c:pt idx="16">
                  <c:v>309.80970000000002</c:v>
                </c:pt>
                <c:pt idx="17">
                  <c:v>320.43169999999998</c:v>
                </c:pt>
                <c:pt idx="18">
                  <c:v>312.65550000000002</c:v>
                </c:pt>
                <c:pt idx="19">
                  <c:v>298.05239999999998</c:v>
                </c:pt>
                <c:pt idx="20">
                  <c:v>301.81810000000002</c:v>
                </c:pt>
                <c:pt idx="21">
                  <c:v>314.5616</c:v>
                </c:pt>
                <c:pt idx="22">
                  <c:v>315.48090000000002</c:v>
                </c:pt>
                <c:pt idx="23">
                  <c:v>309.59699999999998</c:v>
                </c:pt>
                <c:pt idx="24">
                  <c:v>289.31959999999998</c:v>
                </c:pt>
                <c:pt idx="25">
                  <c:v>294.0249</c:v>
                </c:pt>
                <c:pt idx="26">
                  <c:v>285.09530000000001</c:v>
                </c:pt>
                <c:pt idx="27">
                  <c:v>276.87299999999999</c:v>
                </c:pt>
                <c:pt idx="28">
                  <c:v>268.86660000000001</c:v>
                </c:pt>
                <c:pt idx="29">
                  <c:v>272.22190000000001</c:v>
                </c:pt>
                <c:pt idx="30">
                  <c:v>263.15230000000003</c:v>
                </c:pt>
                <c:pt idx="31">
                  <c:v>268.03579999999999</c:v>
                </c:pt>
                <c:pt idx="32">
                  <c:v>278.15960000000001</c:v>
                </c:pt>
                <c:pt idx="33">
                  <c:v>267.69330000000002</c:v>
                </c:pt>
                <c:pt idx="34">
                  <c:v>251.65049999999999</c:v>
                </c:pt>
                <c:pt idx="35">
                  <c:v>248.52189999999999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fwords_ym!$H$2</c:f>
              <c:strCache>
                <c:ptCount val="1"/>
                <c:pt idx="0">
                  <c:v>mno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fwords_ym!$L$5:$L$40</c:f>
              <c:numCache>
                <c:formatCode>General</c:formatCode>
                <c:ptCount val="36"/>
                <c:pt idx="0">
                  <c:v>201501</c:v>
                </c:pt>
                <c:pt idx="1">
                  <c:v>201502</c:v>
                </c:pt>
                <c:pt idx="2">
                  <c:v>201503</c:v>
                </c:pt>
                <c:pt idx="3">
                  <c:v>201504</c:v>
                </c:pt>
                <c:pt idx="4">
                  <c:v>201505</c:v>
                </c:pt>
                <c:pt idx="5">
                  <c:v>201506</c:v>
                </c:pt>
                <c:pt idx="6">
                  <c:v>201507</c:v>
                </c:pt>
                <c:pt idx="7">
                  <c:v>201508</c:v>
                </c:pt>
                <c:pt idx="8">
                  <c:v>201509</c:v>
                </c:pt>
                <c:pt idx="9">
                  <c:v>201510</c:v>
                </c:pt>
                <c:pt idx="10">
                  <c:v>201511</c:v>
                </c:pt>
                <c:pt idx="11">
                  <c:v>201512</c:v>
                </c:pt>
                <c:pt idx="12">
                  <c:v>201601</c:v>
                </c:pt>
                <c:pt idx="13">
                  <c:v>201602</c:v>
                </c:pt>
                <c:pt idx="14">
                  <c:v>201603</c:v>
                </c:pt>
                <c:pt idx="15">
                  <c:v>201604</c:v>
                </c:pt>
                <c:pt idx="16">
                  <c:v>201605</c:v>
                </c:pt>
                <c:pt idx="17">
                  <c:v>201606</c:v>
                </c:pt>
                <c:pt idx="18">
                  <c:v>201607</c:v>
                </c:pt>
                <c:pt idx="19">
                  <c:v>201608</c:v>
                </c:pt>
                <c:pt idx="20">
                  <c:v>201609</c:v>
                </c:pt>
                <c:pt idx="21">
                  <c:v>201610</c:v>
                </c:pt>
                <c:pt idx="22">
                  <c:v>201611</c:v>
                </c:pt>
                <c:pt idx="23">
                  <c:v>201612</c:v>
                </c:pt>
                <c:pt idx="24">
                  <c:v>201701</c:v>
                </c:pt>
                <c:pt idx="25">
                  <c:v>201702</c:v>
                </c:pt>
                <c:pt idx="26">
                  <c:v>201703</c:v>
                </c:pt>
                <c:pt idx="27">
                  <c:v>201704</c:v>
                </c:pt>
                <c:pt idx="28">
                  <c:v>201705</c:v>
                </c:pt>
                <c:pt idx="29">
                  <c:v>201706</c:v>
                </c:pt>
                <c:pt idx="30">
                  <c:v>201707</c:v>
                </c:pt>
                <c:pt idx="31">
                  <c:v>201708</c:v>
                </c:pt>
                <c:pt idx="32">
                  <c:v>201709</c:v>
                </c:pt>
                <c:pt idx="33">
                  <c:v>201710</c:v>
                </c:pt>
                <c:pt idx="34">
                  <c:v>201711</c:v>
                </c:pt>
                <c:pt idx="35">
                  <c:v>201712</c:v>
                </c:pt>
              </c:numCache>
            </c:numRef>
          </c:cat>
          <c:val>
            <c:numRef>
              <c:f>fwords_ym!$I$5:$I$40</c:f>
              <c:numCache>
                <c:formatCode>General</c:formatCode>
                <c:ptCount val="36"/>
                <c:pt idx="0">
                  <c:v>288.02409999999998</c:v>
                </c:pt>
                <c:pt idx="1">
                  <c:v>319.40969999999999</c:v>
                </c:pt>
                <c:pt idx="2">
                  <c:v>323.10860000000002</c:v>
                </c:pt>
                <c:pt idx="3">
                  <c:v>335.17509999999999</c:v>
                </c:pt>
                <c:pt idx="4">
                  <c:v>342.0557</c:v>
                </c:pt>
                <c:pt idx="5">
                  <c:v>409.22320000000002</c:v>
                </c:pt>
                <c:pt idx="6">
                  <c:v>436.49549999999999</c:v>
                </c:pt>
                <c:pt idx="7">
                  <c:v>427.49740000000003</c:v>
                </c:pt>
                <c:pt idx="8">
                  <c:v>291.02870000000001</c:v>
                </c:pt>
                <c:pt idx="9">
                  <c:v>347.13580000000002</c:v>
                </c:pt>
                <c:pt idx="10">
                  <c:v>332.50779999999997</c:v>
                </c:pt>
                <c:pt idx="11">
                  <c:v>320.26179999999999</c:v>
                </c:pt>
                <c:pt idx="12">
                  <c:v>314.42160000000001</c:v>
                </c:pt>
                <c:pt idx="13">
                  <c:v>332.26870000000002</c:v>
                </c:pt>
                <c:pt idx="14">
                  <c:v>345.30590000000001</c:v>
                </c:pt>
                <c:pt idx="15">
                  <c:v>367.48160000000001</c:v>
                </c:pt>
                <c:pt idx="16">
                  <c:v>357.01119999999997</c:v>
                </c:pt>
                <c:pt idx="17">
                  <c:v>338.70429999999999</c:v>
                </c:pt>
                <c:pt idx="18">
                  <c:v>340.17680000000001</c:v>
                </c:pt>
                <c:pt idx="19">
                  <c:v>324.55680000000001</c:v>
                </c:pt>
                <c:pt idx="20">
                  <c:v>349.05119999999999</c:v>
                </c:pt>
                <c:pt idx="21">
                  <c:v>336.03989999999999</c:v>
                </c:pt>
                <c:pt idx="22">
                  <c:v>337.53530000000001</c:v>
                </c:pt>
                <c:pt idx="23">
                  <c:v>340.55239999999998</c:v>
                </c:pt>
                <c:pt idx="24">
                  <c:v>355.84390000000002</c:v>
                </c:pt>
                <c:pt idx="25">
                  <c:v>379.28820000000002</c:v>
                </c:pt>
                <c:pt idx="26">
                  <c:v>376.61059999999998</c:v>
                </c:pt>
                <c:pt idx="27">
                  <c:v>391.73579999999998</c:v>
                </c:pt>
                <c:pt idx="28">
                  <c:v>378.31630000000001</c:v>
                </c:pt>
                <c:pt idx="29">
                  <c:v>379.19580000000002</c:v>
                </c:pt>
                <c:pt idx="30">
                  <c:v>366.47680000000003</c:v>
                </c:pt>
                <c:pt idx="31">
                  <c:v>361.03469999999999</c:v>
                </c:pt>
                <c:pt idx="32">
                  <c:v>391.00749999999999</c:v>
                </c:pt>
                <c:pt idx="33">
                  <c:v>381.10169999999999</c:v>
                </c:pt>
                <c:pt idx="34">
                  <c:v>375.3261</c:v>
                </c:pt>
                <c:pt idx="35">
                  <c:v>362.63380000000001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562576"/>
        <c:axId val="164563136"/>
      </c:lineChart>
      <c:catAx>
        <c:axId val="16456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63136"/>
        <c:crosses val="autoZero"/>
        <c:auto val="1"/>
        <c:lblAlgn val="ctr"/>
        <c:lblOffset val="100"/>
        <c:noMultiLvlLbl val="0"/>
      </c:catAx>
      <c:valAx>
        <c:axId val="16456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6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3915266841644809"/>
          <c:y val="0.20688575386410032"/>
          <c:w val="0.13862510936132982"/>
          <c:h val="0.20000136871758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fneg_ym_gl!$B$3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fneg_ym_gl!$H$6:$H$29</c:f>
              <c:numCache>
                <c:formatCode>General</c:formatCode>
                <c:ptCount val="24"/>
                <c:pt idx="0">
                  <c:v>201001</c:v>
                </c:pt>
                <c:pt idx="1">
                  <c:v>201002</c:v>
                </c:pt>
                <c:pt idx="2">
                  <c:v>201003</c:v>
                </c:pt>
                <c:pt idx="3">
                  <c:v>201101</c:v>
                </c:pt>
                <c:pt idx="4">
                  <c:v>201102</c:v>
                </c:pt>
                <c:pt idx="5">
                  <c:v>201103</c:v>
                </c:pt>
                <c:pt idx="6">
                  <c:v>201201</c:v>
                </c:pt>
                <c:pt idx="7">
                  <c:v>201202</c:v>
                </c:pt>
                <c:pt idx="8">
                  <c:v>201203</c:v>
                </c:pt>
                <c:pt idx="9">
                  <c:v>201301</c:v>
                </c:pt>
                <c:pt idx="10">
                  <c:v>201302</c:v>
                </c:pt>
                <c:pt idx="11">
                  <c:v>201303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201501</c:v>
                </c:pt>
                <c:pt idx="16">
                  <c:v>201502</c:v>
                </c:pt>
                <c:pt idx="17">
                  <c:v>201503</c:v>
                </c:pt>
                <c:pt idx="18">
                  <c:v>201601</c:v>
                </c:pt>
                <c:pt idx="19">
                  <c:v>201602</c:v>
                </c:pt>
                <c:pt idx="20">
                  <c:v>201603</c:v>
                </c:pt>
                <c:pt idx="21">
                  <c:v>201701</c:v>
                </c:pt>
                <c:pt idx="22">
                  <c:v>201702</c:v>
                </c:pt>
                <c:pt idx="23">
                  <c:v>201703</c:v>
                </c:pt>
              </c:numCache>
            </c:numRef>
          </c:cat>
          <c:val>
            <c:numRef>
              <c:f>fneg_ym_gl!$C$6:$C$29</c:f>
              <c:numCache>
                <c:formatCode>General</c:formatCode>
                <c:ptCount val="24"/>
                <c:pt idx="0">
                  <c:v>0.1865164</c:v>
                </c:pt>
                <c:pt idx="1">
                  <c:v>5.9675400000000003E-2</c:v>
                </c:pt>
                <c:pt idx="2">
                  <c:v>9.7301700000000005E-2</c:v>
                </c:pt>
                <c:pt idx="3">
                  <c:v>0.1125651</c:v>
                </c:pt>
                <c:pt idx="4">
                  <c:v>0.11391469999999999</c:v>
                </c:pt>
                <c:pt idx="5">
                  <c:v>0.19612019999999999</c:v>
                </c:pt>
                <c:pt idx="6">
                  <c:v>0.2274764</c:v>
                </c:pt>
                <c:pt idx="7">
                  <c:v>0.2446526</c:v>
                </c:pt>
                <c:pt idx="8">
                  <c:v>0.1863638</c:v>
                </c:pt>
                <c:pt idx="9">
                  <c:v>0.2495028</c:v>
                </c:pt>
                <c:pt idx="10">
                  <c:v>0.2525345</c:v>
                </c:pt>
                <c:pt idx="11">
                  <c:v>0.111043</c:v>
                </c:pt>
                <c:pt idx="12">
                  <c:v>0.70861379999999996</c:v>
                </c:pt>
                <c:pt idx="13">
                  <c:v>1.2346710000000001</c:v>
                </c:pt>
                <c:pt idx="14">
                  <c:v>0.33403389999999999</c:v>
                </c:pt>
                <c:pt idx="15">
                  <c:v>0.60378710000000002</c:v>
                </c:pt>
                <c:pt idx="16">
                  <c:v>0.35694670000000001</c:v>
                </c:pt>
                <c:pt idx="17">
                  <c:v>0.39017849999999998</c:v>
                </c:pt>
                <c:pt idx="18">
                  <c:v>0.77251550000000002</c:v>
                </c:pt>
                <c:pt idx="19">
                  <c:v>0.91390090000000002</c:v>
                </c:pt>
                <c:pt idx="20">
                  <c:v>0.54895499999999997</c:v>
                </c:pt>
                <c:pt idx="21">
                  <c:v>0.52564940000000004</c:v>
                </c:pt>
                <c:pt idx="22">
                  <c:v>0.39246750000000002</c:v>
                </c:pt>
                <c:pt idx="23">
                  <c:v>0.62070910000000001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fneg_ym_gl!$E$3</c:f>
              <c:strCache>
                <c:ptCount val="1"/>
                <c:pt idx="0">
                  <c:v>index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fneg_ym_gl!$F$6:$F$29</c:f>
              <c:numCache>
                <c:formatCode>General</c:formatCode>
                <c:ptCount val="24"/>
                <c:pt idx="0">
                  <c:v>0.2328752</c:v>
                </c:pt>
                <c:pt idx="1">
                  <c:v>6.9759299999999996E-2</c:v>
                </c:pt>
                <c:pt idx="2">
                  <c:v>0.12523480000000001</c:v>
                </c:pt>
                <c:pt idx="3">
                  <c:v>7.9685500000000006E-2</c:v>
                </c:pt>
                <c:pt idx="4">
                  <c:v>8.0073199999999997E-2</c:v>
                </c:pt>
                <c:pt idx="5">
                  <c:v>0.20488909999999999</c:v>
                </c:pt>
                <c:pt idx="6">
                  <c:v>0.23319909999999999</c:v>
                </c:pt>
                <c:pt idx="7">
                  <c:v>0.27150370000000001</c:v>
                </c:pt>
                <c:pt idx="8">
                  <c:v>0.20159089999999999</c:v>
                </c:pt>
                <c:pt idx="9">
                  <c:v>0.28175240000000001</c:v>
                </c:pt>
                <c:pt idx="10">
                  <c:v>0.28274700000000003</c:v>
                </c:pt>
                <c:pt idx="11">
                  <c:v>0.1230287</c:v>
                </c:pt>
                <c:pt idx="12">
                  <c:v>0.57803470000000001</c:v>
                </c:pt>
                <c:pt idx="13">
                  <c:v>1.1904760000000001</c:v>
                </c:pt>
                <c:pt idx="14">
                  <c:v>0.3124593</c:v>
                </c:pt>
                <c:pt idx="15">
                  <c:v>0.67109680000000005</c:v>
                </c:pt>
                <c:pt idx="16">
                  <c:v>0.44458310000000001</c:v>
                </c:pt>
                <c:pt idx="17">
                  <c:v>0.3916654</c:v>
                </c:pt>
                <c:pt idx="18">
                  <c:v>0.76520949999999999</c:v>
                </c:pt>
                <c:pt idx="19">
                  <c:v>0.89747489999999996</c:v>
                </c:pt>
                <c:pt idx="20">
                  <c:v>0.60290719999999998</c:v>
                </c:pt>
                <c:pt idx="21">
                  <c:v>0.56740029999999997</c:v>
                </c:pt>
                <c:pt idx="22">
                  <c:v>0.43720530000000002</c:v>
                </c:pt>
                <c:pt idx="23">
                  <c:v>0.65721649999999998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fneg_ym_gl!$H$3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fneg_ym_gl!$I$6:$I$29</c:f>
              <c:numCache>
                <c:formatCode>General</c:formatCode>
                <c:ptCount val="24"/>
                <c:pt idx="0">
                  <c:v>8.6111499999999994E-2</c:v>
                </c:pt>
                <c:pt idx="1">
                  <c:v>3.7811900000000002E-2</c:v>
                </c:pt>
                <c:pt idx="2">
                  <c:v>4.3696699999999998E-2</c:v>
                </c:pt>
                <c:pt idx="3">
                  <c:v>0.17700959999999999</c:v>
                </c:pt>
                <c:pt idx="4">
                  <c:v>0.14747589999999999</c:v>
                </c:pt>
                <c:pt idx="5">
                  <c:v>0.18277599999999999</c:v>
                </c:pt>
                <c:pt idx="6">
                  <c:v>0.2168342</c:v>
                </c:pt>
                <c:pt idx="7">
                  <c:v>0.2035218</c:v>
                </c:pt>
                <c:pt idx="8">
                  <c:v>0.1586515</c:v>
                </c:pt>
                <c:pt idx="9">
                  <c:v>0.18840280000000001</c:v>
                </c:pt>
                <c:pt idx="10">
                  <c:v>0.19032689999999999</c:v>
                </c:pt>
                <c:pt idx="11">
                  <c:v>8.5013400000000003E-2</c:v>
                </c:pt>
                <c:pt idx="12">
                  <c:v>1.0562</c:v>
                </c:pt>
                <c:pt idx="13">
                  <c:v>1.3173649999999999</c:v>
                </c:pt>
                <c:pt idx="14">
                  <c:v>0.36341069999999998</c:v>
                </c:pt>
                <c:pt idx="15">
                  <c:v>0.52380579999999999</c:v>
                </c:pt>
                <c:pt idx="16">
                  <c:v>0.26828689999999999</c:v>
                </c:pt>
                <c:pt idx="17">
                  <c:v>0.38867299999999999</c:v>
                </c:pt>
                <c:pt idx="18">
                  <c:v>0.78019269999999996</c:v>
                </c:pt>
                <c:pt idx="19">
                  <c:v>0.9294618</c:v>
                </c:pt>
                <c:pt idx="20">
                  <c:v>0.50018660000000004</c:v>
                </c:pt>
                <c:pt idx="21">
                  <c:v>0.4919964</c:v>
                </c:pt>
                <c:pt idx="22">
                  <c:v>0.36006949999999999</c:v>
                </c:pt>
                <c:pt idx="23">
                  <c:v>0.58611639999999998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567056"/>
        <c:axId val="164567616"/>
      </c:lineChart>
      <c:catAx>
        <c:axId val="16456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67616"/>
        <c:crosses val="autoZero"/>
        <c:auto val="1"/>
        <c:lblAlgn val="ctr"/>
        <c:lblOffset val="100"/>
        <c:noMultiLvlLbl val="0"/>
      </c:catAx>
      <c:valAx>
        <c:axId val="16456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6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fmig_ref_gl!$B$3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fmig_ref_gl!$B$6:$B$29</c:f>
              <c:numCache>
                <c:formatCode>General</c:formatCode>
                <c:ptCount val="24"/>
                <c:pt idx="0">
                  <c:v>201001</c:v>
                </c:pt>
                <c:pt idx="1">
                  <c:v>201002</c:v>
                </c:pt>
                <c:pt idx="2">
                  <c:v>201003</c:v>
                </c:pt>
                <c:pt idx="3">
                  <c:v>201101</c:v>
                </c:pt>
                <c:pt idx="4">
                  <c:v>201102</c:v>
                </c:pt>
                <c:pt idx="5">
                  <c:v>201103</c:v>
                </c:pt>
                <c:pt idx="6">
                  <c:v>201201</c:v>
                </c:pt>
                <c:pt idx="7">
                  <c:v>201202</c:v>
                </c:pt>
                <c:pt idx="8">
                  <c:v>201203</c:v>
                </c:pt>
                <c:pt idx="9">
                  <c:v>201301</c:v>
                </c:pt>
                <c:pt idx="10">
                  <c:v>201302</c:v>
                </c:pt>
                <c:pt idx="11">
                  <c:v>201303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201501</c:v>
                </c:pt>
                <c:pt idx="16">
                  <c:v>201502</c:v>
                </c:pt>
                <c:pt idx="17">
                  <c:v>201503</c:v>
                </c:pt>
                <c:pt idx="18">
                  <c:v>201601</c:v>
                </c:pt>
                <c:pt idx="19">
                  <c:v>201602</c:v>
                </c:pt>
                <c:pt idx="20">
                  <c:v>201603</c:v>
                </c:pt>
                <c:pt idx="21">
                  <c:v>201701</c:v>
                </c:pt>
                <c:pt idx="22">
                  <c:v>201702</c:v>
                </c:pt>
                <c:pt idx="23">
                  <c:v>201703</c:v>
                </c:pt>
              </c:numCache>
            </c:numRef>
          </c:cat>
          <c:val>
            <c:numRef>
              <c:f>fmig_ref_gl!$C$6:$C$29</c:f>
              <c:numCache>
                <c:formatCode>General</c:formatCode>
                <c:ptCount val="24"/>
                <c:pt idx="0">
                  <c:v>3.1086099999999998E-2</c:v>
                </c:pt>
                <c:pt idx="1">
                  <c:v>2.7848500000000002E-2</c:v>
                </c:pt>
                <c:pt idx="2">
                  <c:v>2.61966E-2</c:v>
                </c:pt>
                <c:pt idx="3">
                  <c:v>4.9247199999999998E-2</c:v>
                </c:pt>
                <c:pt idx="4">
                  <c:v>2.2782899999999998E-2</c:v>
                </c:pt>
                <c:pt idx="5">
                  <c:v>6.3952200000000001E-2</c:v>
                </c:pt>
                <c:pt idx="6">
                  <c:v>3.1019499999999998E-2</c:v>
                </c:pt>
                <c:pt idx="7">
                  <c:v>6.29107E-2</c:v>
                </c:pt>
                <c:pt idx="8">
                  <c:v>7.38423E-2</c:v>
                </c:pt>
                <c:pt idx="9">
                  <c:v>8.3167599999999994E-2</c:v>
                </c:pt>
                <c:pt idx="10">
                  <c:v>2.5619400000000001E-2</c:v>
                </c:pt>
                <c:pt idx="11">
                  <c:v>6.1265100000000003E-2</c:v>
                </c:pt>
                <c:pt idx="12">
                  <c:v>4.9852199999999999E-2</c:v>
                </c:pt>
                <c:pt idx="13">
                  <c:v>6.6739000000000007E-2</c:v>
                </c:pt>
                <c:pt idx="14">
                  <c:v>7.1310600000000002E-2</c:v>
                </c:pt>
                <c:pt idx="15">
                  <c:v>0.23222580000000001</c:v>
                </c:pt>
                <c:pt idx="16">
                  <c:v>2.51824</c:v>
                </c:pt>
                <c:pt idx="17">
                  <c:v>4.2564929999999999</c:v>
                </c:pt>
                <c:pt idx="18">
                  <c:v>2.647516</c:v>
                </c:pt>
                <c:pt idx="19">
                  <c:v>2.2977020000000001</c:v>
                </c:pt>
                <c:pt idx="20">
                  <c:v>2.646747</c:v>
                </c:pt>
                <c:pt idx="21">
                  <c:v>1.826344</c:v>
                </c:pt>
                <c:pt idx="22">
                  <c:v>2.0703559999999999</c:v>
                </c:pt>
                <c:pt idx="23">
                  <c:v>2.1662119999999998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fmig_ref_gl!$E$3</c:f>
              <c:strCache>
                <c:ptCount val="1"/>
                <c:pt idx="0">
                  <c:v>index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fmig_ref_gl!$F$6:$F$29</c:f>
              <c:numCache>
                <c:formatCode>General</c:formatCode>
                <c:ptCount val="24"/>
                <c:pt idx="0">
                  <c:v>2.27195E-2</c:v>
                </c:pt>
                <c:pt idx="1">
                  <c:v>2.3253099999999999E-2</c:v>
                </c:pt>
                <c:pt idx="2">
                  <c:v>2.8462500000000002E-2</c:v>
                </c:pt>
                <c:pt idx="3">
                  <c:v>3.71866E-2</c:v>
                </c:pt>
                <c:pt idx="4">
                  <c:v>3.4317100000000003E-2</c:v>
                </c:pt>
                <c:pt idx="5">
                  <c:v>7.7716499999999994E-2</c:v>
                </c:pt>
                <c:pt idx="6">
                  <c:v>3.7099899999999998E-2</c:v>
                </c:pt>
                <c:pt idx="7">
                  <c:v>6.35434E-2</c:v>
                </c:pt>
                <c:pt idx="8">
                  <c:v>7.0829199999999995E-2</c:v>
                </c:pt>
                <c:pt idx="9">
                  <c:v>0.10496659999999999</c:v>
                </c:pt>
                <c:pt idx="10">
                  <c:v>2.17498E-2</c:v>
                </c:pt>
                <c:pt idx="11">
                  <c:v>5.5922199999999998E-2</c:v>
                </c:pt>
                <c:pt idx="12">
                  <c:v>5.3884599999999998E-2</c:v>
                </c:pt>
                <c:pt idx="13">
                  <c:v>7.6804899999999995E-2</c:v>
                </c:pt>
                <c:pt idx="14">
                  <c:v>0.1106627</c:v>
                </c:pt>
                <c:pt idx="15">
                  <c:v>0.22369890000000001</c:v>
                </c:pt>
                <c:pt idx="16">
                  <c:v>2.527104</c:v>
                </c:pt>
                <c:pt idx="17">
                  <c:v>4.0106529999999996</c:v>
                </c:pt>
                <c:pt idx="18">
                  <c:v>2.7729370000000002</c:v>
                </c:pt>
                <c:pt idx="19">
                  <c:v>2.0763609999999999</c:v>
                </c:pt>
                <c:pt idx="20">
                  <c:v>2.518996</c:v>
                </c:pt>
                <c:pt idx="21">
                  <c:v>1.547455</c:v>
                </c:pt>
                <c:pt idx="22">
                  <c:v>1.6373770000000001</c:v>
                </c:pt>
                <c:pt idx="23">
                  <c:v>1.5335049999999999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fmig_ref_gl!$H$3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fmig_ref_gl!$I$6:$I$29</c:f>
              <c:numCache>
                <c:formatCode>General</c:formatCode>
                <c:ptCount val="24"/>
                <c:pt idx="0">
                  <c:v>4.92065E-2</c:v>
                </c:pt>
                <c:pt idx="1">
                  <c:v>3.7811900000000002E-2</c:v>
                </c:pt>
                <c:pt idx="2">
                  <c:v>2.18484E-2</c:v>
                </c:pt>
                <c:pt idx="3">
                  <c:v>7.2886300000000001E-2</c:v>
                </c:pt>
                <c:pt idx="4">
                  <c:v>1.13443E-2</c:v>
                </c:pt>
                <c:pt idx="5">
                  <c:v>4.3006099999999998E-2</c:v>
                </c:pt>
                <c:pt idx="6">
                  <c:v>1.9712199999999999E-2</c:v>
                </c:pt>
                <c:pt idx="7">
                  <c:v>6.1941400000000001E-2</c:v>
                </c:pt>
                <c:pt idx="8">
                  <c:v>7.9325699999999999E-2</c:v>
                </c:pt>
                <c:pt idx="9">
                  <c:v>4.1867300000000003E-2</c:v>
                </c:pt>
                <c:pt idx="10">
                  <c:v>3.3587100000000002E-2</c:v>
                </c:pt>
                <c:pt idx="11">
                  <c:v>7.2868600000000006E-2</c:v>
                </c:pt>
                <c:pt idx="12">
                  <c:v>3.91185E-2</c:v>
                </c:pt>
                <c:pt idx="13">
                  <c:v>4.7904200000000001E-2</c:v>
                </c:pt>
                <c:pt idx="14">
                  <c:v>1.7727400000000001E-2</c:v>
                </c:pt>
                <c:pt idx="15">
                  <c:v>0.24235789999999999</c:v>
                </c:pt>
                <c:pt idx="16">
                  <c:v>2.5092720000000002</c:v>
                </c:pt>
                <c:pt idx="17">
                  <c:v>4.505433</c:v>
                </c:pt>
                <c:pt idx="18">
                  <c:v>2.5157229999999999</c:v>
                </c:pt>
                <c:pt idx="19">
                  <c:v>2.5073850000000002</c:v>
                </c:pt>
                <c:pt idx="20">
                  <c:v>2.7622249999999999</c:v>
                </c:pt>
                <c:pt idx="21">
                  <c:v>2.0511400000000002</c:v>
                </c:pt>
                <c:pt idx="22">
                  <c:v>2.3839090000000001</c:v>
                </c:pt>
                <c:pt idx="23">
                  <c:v>2.7657370000000001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571536"/>
        <c:axId val="164572096"/>
      </c:lineChart>
      <c:catAx>
        <c:axId val="1645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72096"/>
        <c:crosses val="autoZero"/>
        <c:auto val="1"/>
        <c:lblAlgn val="ctr"/>
        <c:lblOffset val="100"/>
        <c:noMultiLvlLbl val="0"/>
      </c:catAx>
      <c:valAx>
        <c:axId val="16457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7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fter_mig_gl!$B$3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fter_mig_gl!$B$6:$B$29</c:f>
              <c:numCache>
                <c:formatCode>General</c:formatCode>
                <c:ptCount val="24"/>
                <c:pt idx="0">
                  <c:v>201001</c:v>
                </c:pt>
                <c:pt idx="1">
                  <c:v>201002</c:v>
                </c:pt>
                <c:pt idx="2">
                  <c:v>201003</c:v>
                </c:pt>
                <c:pt idx="3">
                  <c:v>201101</c:v>
                </c:pt>
                <c:pt idx="4">
                  <c:v>201102</c:v>
                </c:pt>
                <c:pt idx="5">
                  <c:v>201103</c:v>
                </c:pt>
                <c:pt idx="6">
                  <c:v>201201</c:v>
                </c:pt>
                <c:pt idx="7">
                  <c:v>201202</c:v>
                </c:pt>
                <c:pt idx="8">
                  <c:v>201203</c:v>
                </c:pt>
                <c:pt idx="9">
                  <c:v>201301</c:v>
                </c:pt>
                <c:pt idx="10">
                  <c:v>201302</c:v>
                </c:pt>
                <c:pt idx="11">
                  <c:v>201303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201501</c:v>
                </c:pt>
                <c:pt idx="16">
                  <c:v>201502</c:v>
                </c:pt>
                <c:pt idx="17">
                  <c:v>201503</c:v>
                </c:pt>
                <c:pt idx="18">
                  <c:v>201601</c:v>
                </c:pt>
                <c:pt idx="19">
                  <c:v>201602</c:v>
                </c:pt>
                <c:pt idx="20">
                  <c:v>201603</c:v>
                </c:pt>
                <c:pt idx="21">
                  <c:v>201701</c:v>
                </c:pt>
                <c:pt idx="22">
                  <c:v>201702</c:v>
                </c:pt>
                <c:pt idx="23">
                  <c:v>201703</c:v>
                </c:pt>
              </c:numCache>
            </c:numRef>
          </c:cat>
          <c:val>
            <c:numRef>
              <c:f>fter_mig_gl!$C$6:$C$29</c:f>
              <c:numCache>
                <c:formatCode>General</c:formatCode>
                <c:ptCount val="24"/>
                <c:pt idx="0">
                  <c:v>1.9584220000000001</c:v>
                </c:pt>
                <c:pt idx="1">
                  <c:v>1.4600569999999999</c:v>
                </c:pt>
                <c:pt idx="2">
                  <c:v>1.680326</c:v>
                </c:pt>
                <c:pt idx="3">
                  <c:v>1.5723929999999999</c:v>
                </c:pt>
                <c:pt idx="4">
                  <c:v>2.5972550000000001</c:v>
                </c:pt>
                <c:pt idx="5">
                  <c:v>1.9526749999999999</c:v>
                </c:pt>
                <c:pt idx="6">
                  <c:v>2.026608</c:v>
                </c:pt>
                <c:pt idx="7">
                  <c:v>2.1389629999999999</c:v>
                </c:pt>
                <c:pt idx="8">
                  <c:v>1.807377</c:v>
                </c:pt>
                <c:pt idx="9">
                  <c:v>2.1551260000000001</c:v>
                </c:pt>
                <c:pt idx="10">
                  <c:v>2.0495549999999998</c:v>
                </c:pt>
                <c:pt idx="11">
                  <c:v>1.7920050000000001</c:v>
                </c:pt>
                <c:pt idx="12">
                  <c:v>1.8552150000000001</c:v>
                </c:pt>
                <c:pt idx="13">
                  <c:v>2.9490280000000002</c:v>
                </c:pt>
                <c:pt idx="14">
                  <c:v>2.687284</c:v>
                </c:pt>
                <c:pt idx="15">
                  <c:v>4.640943</c:v>
                </c:pt>
                <c:pt idx="16">
                  <c:v>3.2439010000000001</c:v>
                </c:pt>
                <c:pt idx="17">
                  <c:v>6.9325659999999996</c:v>
                </c:pt>
                <c:pt idx="18">
                  <c:v>5.8268630000000003</c:v>
                </c:pt>
                <c:pt idx="19">
                  <c:v>6.0680059999999996</c:v>
                </c:pt>
                <c:pt idx="20">
                  <c:v>5.6660000000000004</c:v>
                </c:pt>
                <c:pt idx="21">
                  <c:v>5.0032610000000002</c:v>
                </c:pt>
                <c:pt idx="22">
                  <c:v>5.5593560000000002</c:v>
                </c:pt>
                <c:pt idx="23">
                  <c:v>3.9907210000000002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fter_mig_gl!$E$3</c:f>
              <c:strCache>
                <c:ptCount val="1"/>
                <c:pt idx="0">
                  <c:v>index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fter_mig_gl!$B$6:$B$29</c:f>
              <c:numCache>
                <c:formatCode>General</c:formatCode>
                <c:ptCount val="24"/>
                <c:pt idx="0">
                  <c:v>201001</c:v>
                </c:pt>
                <c:pt idx="1">
                  <c:v>201002</c:v>
                </c:pt>
                <c:pt idx="2">
                  <c:v>201003</c:v>
                </c:pt>
                <c:pt idx="3">
                  <c:v>201101</c:v>
                </c:pt>
                <c:pt idx="4">
                  <c:v>201102</c:v>
                </c:pt>
                <c:pt idx="5">
                  <c:v>201103</c:v>
                </c:pt>
                <c:pt idx="6">
                  <c:v>201201</c:v>
                </c:pt>
                <c:pt idx="7">
                  <c:v>201202</c:v>
                </c:pt>
                <c:pt idx="8">
                  <c:v>201203</c:v>
                </c:pt>
                <c:pt idx="9">
                  <c:v>201301</c:v>
                </c:pt>
                <c:pt idx="10">
                  <c:v>201302</c:v>
                </c:pt>
                <c:pt idx="11">
                  <c:v>201303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201501</c:v>
                </c:pt>
                <c:pt idx="16">
                  <c:v>201502</c:v>
                </c:pt>
                <c:pt idx="17">
                  <c:v>201503</c:v>
                </c:pt>
                <c:pt idx="18">
                  <c:v>201601</c:v>
                </c:pt>
                <c:pt idx="19">
                  <c:v>201602</c:v>
                </c:pt>
                <c:pt idx="20">
                  <c:v>201603</c:v>
                </c:pt>
                <c:pt idx="21">
                  <c:v>201701</c:v>
                </c:pt>
                <c:pt idx="22">
                  <c:v>201702</c:v>
                </c:pt>
                <c:pt idx="23">
                  <c:v>201703</c:v>
                </c:pt>
              </c:numCache>
            </c:numRef>
          </c:cat>
          <c:val>
            <c:numRef>
              <c:f>fter_mig_gl!$F$6:$F$29</c:f>
              <c:numCache>
                <c:formatCode>General</c:formatCode>
                <c:ptCount val="24"/>
                <c:pt idx="0">
                  <c:v>1.9084399999999999</c:v>
                </c:pt>
                <c:pt idx="1">
                  <c:v>1.3835599999999999</c:v>
                </c:pt>
                <c:pt idx="2">
                  <c:v>1.6678999999999999</c:v>
                </c:pt>
                <c:pt idx="3">
                  <c:v>1.460901</c:v>
                </c:pt>
                <c:pt idx="4">
                  <c:v>2.4136350000000002</c:v>
                </c:pt>
                <c:pt idx="5">
                  <c:v>1.8228059999999999</c:v>
                </c:pt>
                <c:pt idx="6">
                  <c:v>1.7701929999999999</c:v>
                </c:pt>
                <c:pt idx="7">
                  <c:v>2.1142629999999998</c:v>
                </c:pt>
                <c:pt idx="8">
                  <c:v>1.7925249999999999</c:v>
                </c:pt>
                <c:pt idx="9">
                  <c:v>2.0385610000000001</c:v>
                </c:pt>
                <c:pt idx="10">
                  <c:v>1.946604</c:v>
                </c:pt>
                <c:pt idx="11">
                  <c:v>1.582597</c:v>
                </c:pt>
                <c:pt idx="12">
                  <c:v>1.5675520000000001</c:v>
                </c:pt>
                <c:pt idx="13">
                  <c:v>2.7201740000000001</c:v>
                </c:pt>
                <c:pt idx="14">
                  <c:v>2.5582609999999999</c:v>
                </c:pt>
                <c:pt idx="15">
                  <c:v>4.5200339999999999</c:v>
                </c:pt>
                <c:pt idx="16">
                  <c:v>3.361672</c:v>
                </c:pt>
                <c:pt idx="17">
                  <c:v>7.0813100000000002</c:v>
                </c:pt>
                <c:pt idx="18">
                  <c:v>5.7504359999999997</c:v>
                </c:pt>
                <c:pt idx="19">
                  <c:v>5.7803469999999999</c:v>
                </c:pt>
                <c:pt idx="20">
                  <c:v>5.6161219999999998</c:v>
                </c:pt>
                <c:pt idx="21">
                  <c:v>4.9948420000000002</c:v>
                </c:pt>
                <c:pt idx="22">
                  <c:v>5.7951139999999999</c:v>
                </c:pt>
                <c:pt idx="23">
                  <c:v>3.724227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fter_mig_gl!$H$3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fter_mig_gl!$B$6:$B$29</c:f>
              <c:numCache>
                <c:formatCode>General</c:formatCode>
                <c:ptCount val="24"/>
                <c:pt idx="0">
                  <c:v>201001</c:v>
                </c:pt>
                <c:pt idx="1">
                  <c:v>201002</c:v>
                </c:pt>
                <c:pt idx="2">
                  <c:v>201003</c:v>
                </c:pt>
                <c:pt idx="3">
                  <c:v>201101</c:v>
                </c:pt>
                <c:pt idx="4">
                  <c:v>201102</c:v>
                </c:pt>
                <c:pt idx="5">
                  <c:v>201103</c:v>
                </c:pt>
                <c:pt idx="6">
                  <c:v>201201</c:v>
                </c:pt>
                <c:pt idx="7">
                  <c:v>201202</c:v>
                </c:pt>
                <c:pt idx="8">
                  <c:v>201203</c:v>
                </c:pt>
                <c:pt idx="9">
                  <c:v>201301</c:v>
                </c:pt>
                <c:pt idx="10">
                  <c:v>201302</c:v>
                </c:pt>
                <c:pt idx="11">
                  <c:v>201303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201501</c:v>
                </c:pt>
                <c:pt idx="16">
                  <c:v>201502</c:v>
                </c:pt>
                <c:pt idx="17">
                  <c:v>201503</c:v>
                </c:pt>
                <c:pt idx="18">
                  <c:v>201601</c:v>
                </c:pt>
                <c:pt idx="19">
                  <c:v>201602</c:v>
                </c:pt>
                <c:pt idx="20">
                  <c:v>201603</c:v>
                </c:pt>
                <c:pt idx="21">
                  <c:v>201701</c:v>
                </c:pt>
                <c:pt idx="22">
                  <c:v>201702</c:v>
                </c:pt>
                <c:pt idx="23">
                  <c:v>201703</c:v>
                </c:pt>
              </c:numCache>
            </c:numRef>
          </c:cat>
          <c:val>
            <c:numRef>
              <c:f>fter_mig_gl!$I$6:$I$29</c:f>
              <c:numCache>
                <c:formatCode>General</c:formatCode>
                <c:ptCount val="24"/>
                <c:pt idx="0">
                  <c:v>2.066675</c:v>
                </c:pt>
                <c:pt idx="1">
                  <c:v>1.6259140000000001</c:v>
                </c:pt>
                <c:pt idx="2">
                  <c:v>1.7041729999999999</c:v>
                </c:pt>
                <c:pt idx="3">
                  <c:v>1.7909200000000001</c:v>
                </c:pt>
                <c:pt idx="4">
                  <c:v>2.779353</c:v>
                </c:pt>
                <c:pt idx="5">
                  <c:v>2.1503060000000001</c:v>
                </c:pt>
                <c:pt idx="6">
                  <c:v>2.50345</c:v>
                </c:pt>
                <c:pt idx="7">
                  <c:v>2.1767989999999999</c:v>
                </c:pt>
                <c:pt idx="8">
                  <c:v>1.834408</c:v>
                </c:pt>
                <c:pt idx="9">
                  <c:v>2.3759679999999999</c:v>
                </c:pt>
                <c:pt idx="10">
                  <c:v>2.2615319999999999</c:v>
                </c:pt>
                <c:pt idx="11">
                  <c:v>2.2467820000000001</c:v>
                </c:pt>
                <c:pt idx="12">
                  <c:v>2.6209410000000002</c:v>
                </c:pt>
                <c:pt idx="13">
                  <c:v>3.377246</c:v>
                </c:pt>
                <c:pt idx="14">
                  <c:v>2.862968</c:v>
                </c:pt>
                <c:pt idx="15">
                  <c:v>4.7846140000000004</c:v>
                </c:pt>
                <c:pt idx="16">
                  <c:v>3.1247530000000001</c:v>
                </c:pt>
                <c:pt idx="17">
                  <c:v>6.7819469999999997</c:v>
                </c:pt>
                <c:pt idx="18">
                  <c:v>5.9071730000000002</c:v>
                </c:pt>
                <c:pt idx="19">
                  <c:v>6.3405139999999998</c:v>
                </c:pt>
                <c:pt idx="20">
                  <c:v>5.7110859999999999</c:v>
                </c:pt>
                <c:pt idx="21">
                  <c:v>5.0100480000000003</c:v>
                </c:pt>
                <c:pt idx="22">
                  <c:v>5.3886269999999996</c:v>
                </c:pt>
                <c:pt idx="23">
                  <c:v>4.2432379999999998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576016"/>
        <c:axId val="164576576"/>
      </c:lineChart>
      <c:catAx>
        <c:axId val="16457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76576"/>
        <c:crosses val="autoZero"/>
        <c:auto val="1"/>
        <c:lblAlgn val="ctr"/>
        <c:lblOffset val="100"/>
        <c:noMultiLvlLbl val="0"/>
      </c:catAx>
      <c:valAx>
        <c:axId val="16457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7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fter_mig_gl!$B$35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fter_mig_gl!$B$53:$B$61</c:f>
              <c:numCache>
                <c:formatCode>General</c:formatCode>
                <c:ptCount val="9"/>
                <c:pt idx="0">
                  <c:v>201501</c:v>
                </c:pt>
                <c:pt idx="1">
                  <c:v>201502</c:v>
                </c:pt>
                <c:pt idx="2">
                  <c:v>201503</c:v>
                </c:pt>
                <c:pt idx="3">
                  <c:v>201601</c:v>
                </c:pt>
                <c:pt idx="4">
                  <c:v>201602</c:v>
                </c:pt>
                <c:pt idx="5">
                  <c:v>201603</c:v>
                </c:pt>
                <c:pt idx="6">
                  <c:v>201701</c:v>
                </c:pt>
                <c:pt idx="7">
                  <c:v>201702</c:v>
                </c:pt>
                <c:pt idx="8">
                  <c:v>201703</c:v>
                </c:pt>
              </c:numCache>
            </c:numRef>
          </c:cat>
          <c:val>
            <c:numRef>
              <c:f>fter_mig_gl!$C$53:$C$61</c:f>
              <c:numCache>
                <c:formatCode>General</c:formatCode>
                <c:ptCount val="9"/>
                <c:pt idx="0">
                  <c:v>20</c:v>
                </c:pt>
                <c:pt idx="1">
                  <c:v>6.8535830000000004</c:v>
                </c:pt>
                <c:pt idx="2">
                  <c:v>16.481480000000001</c:v>
                </c:pt>
                <c:pt idx="3">
                  <c:v>16.42229</c:v>
                </c:pt>
                <c:pt idx="4">
                  <c:v>16.58615</c:v>
                </c:pt>
                <c:pt idx="5">
                  <c:v>20.296299999999999</c:v>
                </c:pt>
                <c:pt idx="6">
                  <c:v>14.91597</c:v>
                </c:pt>
                <c:pt idx="7">
                  <c:v>21.391300000000001</c:v>
                </c:pt>
                <c:pt idx="8">
                  <c:v>18.089729999999999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fter_mig_gl!$E$35</c:f>
              <c:strCache>
                <c:ptCount val="1"/>
                <c:pt idx="0">
                  <c:v>index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fter_mig_gl!$F$53:$F$61</c:f>
              <c:numCache>
                <c:formatCode>General</c:formatCode>
                <c:ptCount val="9"/>
                <c:pt idx="0">
                  <c:v>23.529409999999999</c:v>
                </c:pt>
                <c:pt idx="1">
                  <c:v>8.0246910000000007</c:v>
                </c:pt>
                <c:pt idx="2">
                  <c:v>14.45313</c:v>
                </c:pt>
                <c:pt idx="3">
                  <c:v>16.66667</c:v>
                </c:pt>
                <c:pt idx="4">
                  <c:v>16.849820000000001</c:v>
                </c:pt>
                <c:pt idx="5">
                  <c:v>20.655740000000002</c:v>
                </c:pt>
                <c:pt idx="6">
                  <c:v>17.77778</c:v>
                </c:pt>
                <c:pt idx="7">
                  <c:v>20.942409999999999</c:v>
                </c:pt>
                <c:pt idx="8">
                  <c:v>17.64706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fter_mig_gl!$H$35</c:f>
              <c:strCache>
                <c:ptCount val="1"/>
                <c:pt idx="0">
                  <c:v>origo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fter_mig_gl!$I$53:$I$61</c:f>
              <c:numCache>
                <c:formatCode>General</c:formatCode>
                <c:ptCount val="9"/>
                <c:pt idx="0">
                  <c:v>16.12903</c:v>
                </c:pt>
                <c:pt idx="1">
                  <c:v>5.6603770000000004</c:v>
                </c:pt>
                <c:pt idx="2">
                  <c:v>18.30986</c:v>
                </c:pt>
                <c:pt idx="3">
                  <c:v>16.139240000000001</c:v>
                </c:pt>
                <c:pt idx="4">
                  <c:v>16.37931</c:v>
                </c:pt>
                <c:pt idx="5">
                  <c:v>20</c:v>
                </c:pt>
                <c:pt idx="6">
                  <c:v>13.17568</c:v>
                </c:pt>
                <c:pt idx="7">
                  <c:v>21.61458</c:v>
                </c:pt>
                <c:pt idx="8">
                  <c:v>18.322299999999998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93552"/>
        <c:axId val="165394112"/>
      </c:lineChart>
      <c:catAx>
        <c:axId val="16539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94112"/>
        <c:crosses val="autoZero"/>
        <c:auto val="1"/>
        <c:lblAlgn val="ctr"/>
        <c:lblOffset val="100"/>
        <c:noMultiLvlLbl val="0"/>
      </c:catAx>
      <c:valAx>
        <c:axId val="165394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9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fneg_ym_g!$C$41:$C$49</c:f>
              <c:strCache>
                <c:ptCount val="9"/>
                <c:pt idx="0">
                  <c:v>mindenegyben</c:v>
                </c:pt>
                <c:pt idx="1">
                  <c:v>hidfo</c:v>
                </c:pt>
                <c:pt idx="2">
                  <c:v>lokal</c:v>
                </c:pt>
                <c:pt idx="3">
                  <c:v>pesti_sracok</c:v>
                </c:pt>
                <c:pt idx="4">
                  <c:v>888</c:v>
                </c:pt>
                <c:pt idx="5">
                  <c:v>magyar_idok</c:v>
                </c:pt>
                <c:pt idx="6">
                  <c:v>origo</c:v>
                </c:pt>
                <c:pt idx="7">
                  <c:v>mno</c:v>
                </c:pt>
                <c:pt idx="8">
                  <c:v>index</c:v>
                </c:pt>
              </c:strCache>
            </c:strRef>
          </c:cat>
          <c:val>
            <c:numRef>
              <c:f>fneg_ym_g!$D$41:$D$49</c:f>
              <c:numCache>
                <c:formatCode>General</c:formatCode>
                <c:ptCount val="9"/>
                <c:pt idx="0">
                  <c:v>0.04</c:v>
                </c:pt>
                <c:pt idx="1">
                  <c:v>7.0000000000000007E-2</c:v>
                </c:pt>
                <c:pt idx="2">
                  <c:v>0.19</c:v>
                </c:pt>
                <c:pt idx="3">
                  <c:v>0.3</c:v>
                </c:pt>
                <c:pt idx="4">
                  <c:v>0.32</c:v>
                </c:pt>
                <c:pt idx="5">
                  <c:v>0.4</c:v>
                </c:pt>
                <c:pt idx="6">
                  <c:v>0.56999999999999995</c:v>
                </c:pt>
                <c:pt idx="7">
                  <c:v>0.56999999999999995</c:v>
                </c:pt>
                <c:pt idx="8">
                  <c:v>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396912"/>
        <c:axId val="165397472"/>
      </c:barChart>
      <c:catAx>
        <c:axId val="165396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97472"/>
        <c:crosses val="autoZero"/>
        <c:auto val="1"/>
        <c:lblAlgn val="ctr"/>
        <c:lblOffset val="100"/>
        <c:noMultiLvlLbl val="0"/>
      </c:catAx>
      <c:valAx>
        <c:axId val="16539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9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45720</xdr:rowOff>
    </xdr:from>
    <xdr:to>
      <xdr:col>6</xdr:col>
      <xdr:colOff>140335</xdr:colOff>
      <xdr:row>5</xdr:row>
      <xdr:rowOff>168910</xdr:rowOff>
    </xdr:to>
    <xdr:pic>
      <xdr:nvPicPr>
        <xdr:cNvPr id="2" name="graphics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01040" y="245745"/>
          <a:ext cx="3173095" cy="885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4761</xdr:rowOff>
    </xdr:from>
    <xdr:to>
      <xdr:col>16</xdr:col>
      <xdr:colOff>333375</xdr:colOff>
      <xdr:row>28</xdr:row>
      <xdr:rowOff>180974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9524</xdr:colOff>
      <xdr:row>77</xdr:row>
      <xdr:rowOff>14287</xdr:rowOff>
    </xdr:from>
    <xdr:to>
      <xdr:col>14</xdr:col>
      <xdr:colOff>609599</xdr:colOff>
      <xdr:row>95</xdr:row>
      <xdr:rowOff>9525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133</xdr:row>
      <xdr:rowOff>0</xdr:rowOff>
    </xdr:from>
    <xdr:to>
      <xdr:col>17</xdr:col>
      <xdr:colOff>19050</xdr:colOff>
      <xdr:row>152</xdr:row>
      <xdr:rowOff>171450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156</xdr:row>
      <xdr:rowOff>0</xdr:rowOff>
    </xdr:from>
    <xdr:to>
      <xdr:col>22</xdr:col>
      <xdr:colOff>19050</xdr:colOff>
      <xdr:row>175</xdr:row>
      <xdr:rowOff>171450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19050</xdr:colOff>
      <xdr:row>182</xdr:row>
      <xdr:rowOff>4762</xdr:rowOff>
    </xdr:from>
    <xdr:to>
      <xdr:col>20</xdr:col>
      <xdr:colOff>76200</xdr:colOff>
      <xdr:row>196</xdr:row>
      <xdr:rowOff>80962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4762</xdr:rowOff>
    </xdr:from>
    <xdr:to>
      <xdr:col>13</xdr:col>
      <xdr:colOff>600075</xdr:colOff>
      <xdr:row>22</xdr:row>
      <xdr:rowOff>142875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28576</xdr:colOff>
      <xdr:row>53</xdr:row>
      <xdr:rowOff>14286</xdr:rowOff>
    </xdr:from>
    <xdr:to>
      <xdr:col>11</xdr:col>
      <xdr:colOff>266701</xdr:colOff>
      <xdr:row>75</xdr:row>
      <xdr:rowOff>190499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600075</xdr:colOff>
      <xdr:row>52</xdr:row>
      <xdr:rowOff>4762</xdr:rowOff>
    </xdr:from>
    <xdr:to>
      <xdr:col>23</xdr:col>
      <xdr:colOff>295275</xdr:colOff>
      <xdr:row>66</xdr:row>
      <xdr:rowOff>80962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68</xdr:row>
      <xdr:rowOff>0</xdr:rowOff>
    </xdr:from>
    <xdr:to>
      <xdr:col>26</xdr:col>
      <xdr:colOff>57150</xdr:colOff>
      <xdr:row>90</xdr:row>
      <xdr:rowOff>176213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42</xdr:row>
      <xdr:rowOff>14286</xdr:rowOff>
    </xdr:from>
    <xdr:to>
      <xdr:col>13</xdr:col>
      <xdr:colOff>28575</xdr:colOff>
      <xdr:row>64</xdr:row>
      <xdr:rowOff>190499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2</xdr:row>
      <xdr:rowOff>185736</xdr:rowOff>
    </xdr:from>
    <xdr:to>
      <xdr:col>13</xdr:col>
      <xdr:colOff>571499</xdr:colOff>
      <xdr:row>22</xdr:row>
      <xdr:rowOff>19049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67</xdr:row>
      <xdr:rowOff>185737</xdr:rowOff>
    </xdr:from>
    <xdr:to>
      <xdr:col>13</xdr:col>
      <xdr:colOff>600075</xdr:colOff>
      <xdr:row>87</xdr:row>
      <xdr:rowOff>28575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105</xdr:row>
      <xdr:rowOff>47625</xdr:rowOff>
    </xdr:from>
    <xdr:to>
      <xdr:col>13</xdr:col>
      <xdr:colOff>0</xdr:colOff>
      <xdr:row>127</xdr:row>
      <xdr:rowOff>176213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37</xdr:row>
      <xdr:rowOff>0</xdr:rowOff>
    </xdr:from>
    <xdr:to>
      <xdr:col>13</xdr:col>
      <xdr:colOff>571500</xdr:colOff>
      <xdr:row>67</xdr:row>
      <xdr:rowOff>37147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7458075"/>
          <a:ext cx="10058400" cy="575214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9</xdr:col>
      <xdr:colOff>38100</xdr:colOff>
      <xdr:row>57</xdr:row>
      <xdr:rowOff>38100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86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9</xdr:col>
      <xdr:colOff>38100</xdr:colOff>
      <xdr:row>85</xdr:row>
      <xdr:rowOff>38100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11620500"/>
          <a:ext cx="5991225" cy="4800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</xdr:row>
      <xdr:rowOff>14286</xdr:rowOff>
    </xdr:from>
    <xdr:to>
      <xdr:col>13</xdr:col>
      <xdr:colOff>295275</xdr:colOff>
      <xdr:row>24</xdr:row>
      <xdr:rowOff>47625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304800</xdr:colOff>
      <xdr:row>25</xdr:row>
      <xdr:rowOff>33339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304800</xdr:colOff>
      <xdr:row>25</xdr:row>
      <xdr:rowOff>33339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7</xdr:row>
      <xdr:rowOff>85726</xdr:rowOff>
    </xdr:from>
    <xdr:to>
      <xdr:col>11</xdr:col>
      <xdr:colOff>200025</xdr:colOff>
      <xdr:row>8</xdr:row>
      <xdr:rowOff>85725</xdr:rowOff>
    </xdr:to>
    <xdr:sp macro="" textlink="">
      <xdr:nvSpPr>
        <xdr:cNvPr id="3" name="Szövegdoboz 2"/>
        <xdr:cNvSpPr txBox="1"/>
      </xdr:nvSpPr>
      <xdr:spPr>
        <a:xfrm>
          <a:off x="7096125" y="1419226"/>
          <a:ext cx="619125" cy="190499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800"/>
            <a:t>hidfo</a:t>
          </a:r>
          <a:endParaRPr lang="en-US" sz="800"/>
        </a:p>
      </xdr:txBody>
    </xdr:sp>
    <xdr:clientData/>
  </xdr:twoCellAnchor>
  <xdr:twoCellAnchor>
    <xdr:from>
      <xdr:col>6</xdr:col>
      <xdr:colOff>0</xdr:colOff>
      <xdr:row>28</xdr:row>
      <xdr:rowOff>0</xdr:rowOff>
    </xdr:from>
    <xdr:to>
      <xdr:col>13</xdr:col>
      <xdr:colOff>219075</xdr:colOff>
      <xdr:row>53</xdr:row>
      <xdr:rowOff>152400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8</xdr:row>
      <xdr:rowOff>61912</xdr:rowOff>
    </xdr:from>
    <xdr:to>
      <xdr:col>14</xdr:col>
      <xdr:colOff>504825</xdr:colOff>
      <xdr:row>22</xdr:row>
      <xdr:rowOff>138112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26</xdr:row>
      <xdr:rowOff>4762</xdr:rowOff>
    </xdr:from>
    <xdr:to>
      <xdr:col>14</xdr:col>
      <xdr:colOff>581025</xdr:colOff>
      <xdr:row>40</xdr:row>
      <xdr:rowOff>80962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304800</xdr:colOff>
      <xdr:row>45</xdr:row>
      <xdr:rowOff>80962</xdr:rowOff>
    </xdr:from>
    <xdr:to>
      <xdr:col>15</xdr:col>
      <xdr:colOff>0</xdr:colOff>
      <xdr:row>59</xdr:row>
      <xdr:rowOff>157162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152400</xdr:rowOff>
    </xdr:from>
    <xdr:to>
      <xdr:col>8</xdr:col>
      <xdr:colOff>257175</xdr:colOff>
      <xdr:row>20</xdr:row>
      <xdr:rowOff>9525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533400"/>
          <a:ext cx="4514850" cy="32861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23</xdr:row>
      <xdr:rowOff>0</xdr:rowOff>
    </xdr:from>
    <xdr:to>
      <xdr:col>8</xdr:col>
      <xdr:colOff>257175</xdr:colOff>
      <xdr:row>40</xdr:row>
      <xdr:rowOff>47625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4381500"/>
          <a:ext cx="4514850" cy="3286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38107</xdr:colOff>
      <xdr:row>24</xdr:row>
      <xdr:rowOff>31948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0"/>
          <a:ext cx="6134107" cy="40324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609599</xdr:colOff>
      <xdr:row>5</xdr:row>
      <xdr:rowOff>0</xdr:rowOff>
    </xdr:from>
    <xdr:to>
      <xdr:col>24</xdr:col>
      <xdr:colOff>9524</xdr:colOff>
      <xdr:row>28</xdr:row>
      <xdr:rowOff>19050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609599</xdr:colOff>
      <xdr:row>29</xdr:row>
      <xdr:rowOff>190498</xdr:rowOff>
    </xdr:from>
    <xdr:to>
      <xdr:col>24</xdr:col>
      <xdr:colOff>9525</xdr:colOff>
      <xdr:row>51</xdr:row>
      <xdr:rowOff>190499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190499</xdr:rowOff>
    </xdr:from>
    <xdr:to>
      <xdr:col>22</xdr:col>
      <xdr:colOff>304800</xdr:colOff>
      <xdr:row>17</xdr:row>
      <xdr:rowOff>123824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20</xdr:row>
      <xdr:rowOff>4762</xdr:rowOff>
    </xdr:from>
    <xdr:to>
      <xdr:col>22</xdr:col>
      <xdr:colOff>314325</xdr:colOff>
      <xdr:row>36</xdr:row>
      <xdr:rowOff>171450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3</xdr:row>
      <xdr:rowOff>14287</xdr:rowOff>
    </xdr:from>
    <xdr:to>
      <xdr:col>19</xdr:col>
      <xdr:colOff>19050</xdr:colOff>
      <xdr:row>22</xdr:row>
      <xdr:rowOff>28575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4762</xdr:rowOff>
    </xdr:from>
    <xdr:to>
      <xdr:col>19</xdr:col>
      <xdr:colOff>314325</xdr:colOff>
      <xdr:row>19</xdr:row>
      <xdr:rowOff>171450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3</xdr:row>
      <xdr:rowOff>14287</xdr:rowOff>
    </xdr:from>
    <xdr:to>
      <xdr:col>19</xdr:col>
      <xdr:colOff>9525</xdr:colOff>
      <xdr:row>21</xdr:row>
      <xdr:rowOff>28575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34</xdr:row>
      <xdr:rowOff>185737</xdr:rowOff>
    </xdr:from>
    <xdr:to>
      <xdr:col>18</xdr:col>
      <xdr:colOff>314325</xdr:colOff>
      <xdr:row>49</xdr:row>
      <xdr:rowOff>71437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26</xdr:row>
      <xdr:rowOff>4761</xdr:rowOff>
    </xdr:from>
    <xdr:to>
      <xdr:col>16</xdr:col>
      <xdr:colOff>590550</xdr:colOff>
      <xdr:row>44</xdr:row>
      <xdr:rowOff>123824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3</xdr:row>
      <xdr:rowOff>14287</xdr:rowOff>
    </xdr:from>
    <xdr:to>
      <xdr:col>15</xdr:col>
      <xdr:colOff>9524</xdr:colOff>
      <xdr:row>23</xdr:row>
      <xdr:rowOff>161925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79</xdr:row>
      <xdr:rowOff>180974</xdr:rowOff>
    </xdr:from>
    <xdr:to>
      <xdr:col>25</xdr:col>
      <xdr:colOff>0</xdr:colOff>
      <xdr:row>100</xdr:row>
      <xdr:rowOff>38099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19049</xdr:colOff>
      <xdr:row>101</xdr:row>
      <xdr:rowOff>185736</xdr:rowOff>
    </xdr:from>
    <xdr:to>
      <xdr:col>24</xdr:col>
      <xdr:colOff>600074</xdr:colOff>
      <xdr:row>121</xdr:row>
      <xdr:rowOff>190499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125</xdr:row>
      <xdr:rowOff>0</xdr:rowOff>
    </xdr:from>
    <xdr:to>
      <xdr:col>24</xdr:col>
      <xdr:colOff>581025</xdr:colOff>
      <xdr:row>145</xdr:row>
      <xdr:rowOff>4763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45</xdr:row>
      <xdr:rowOff>147637</xdr:rowOff>
    </xdr:from>
    <xdr:to>
      <xdr:col>17</xdr:col>
      <xdr:colOff>114300</xdr:colOff>
      <xdr:row>60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uszki_matrix_2_1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uszki_matrix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3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/>
  </sheetViews>
  <sheetFormatPr defaultRowHeight="15" x14ac:dyDescent="0.25"/>
  <sheetData>
    <row r="1" spans="1:3" x14ac:dyDescent="0.25">
      <c r="A1" t="s">
        <v>13</v>
      </c>
    </row>
    <row r="8" spans="1:3" x14ac:dyDescent="0.25">
      <c r="B8" s="26"/>
    </row>
    <row r="9" spans="1:3" x14ac:dyDescent="0.25">
      <c r="B9" s="26"/>
    </row>
    <row r="10" spans="1:3" x14ac:dyDescent="0.25">
      <c r="B10" s="27"/>
    </row>
    <row r="11" spans="1:3" x14ac:dyDescent="0.25">
      <c r="B11" s="27"/>
    </row>
    <row r="12" spans="1:3" x14ac:dyDescent="0.25">
      <c r="B12" s="27"/>
    </row>
    <row r="13" spans="1:3" ht="18" x14ac:dyDescent="0.25">
      <c r="B13" s="28" t="s">
        <v>338</v>
      </c>
    </row>
    <row r="14" spans="1:3" ht="18" x14ac:dyDescent="0.25">
      <c r="B14" s="28"/>
    </row>
    <row r="15" spans="1:3" ht="15.75" x14ac:dyDescent="0.25">
      <c r="B15" s="29" t="s">
        <v>65</v>
      </c>
      <c r="C15" s="30"/>
    </row>
    <row r="16" spans="1:3" ht="18" x14ac:dyDescent="0.25">
      <c r="B16" s="28"/>
    </row>
    <row r="17" spans="2:2" ht="18" x14ac:dyDescent="0.25">
      <c r="B17" s="28"/>
    </row>
    <row r="18" spans="2:2" ht="18" x14ac:dyDescent="0.25">
      <c r="B18" s="28"/>
    </row>
    <row r="23" spans="2:2" x14ac:dyDescent="0.25">
      <c r="B23" t="s">
        <v>820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9" workbookViewId="0"/>
  </sheetViews>
  <sheetFormatPr defaultRowHeight="15" x14ac:dyDescent="0.25"/>
  <sheetData>
    <row r="1" spans="1:14" x14ac:dyDescent="0.25">
      <c r="A1" t="s">
        <v>13</v>
      </c>
    </row>
    <row r="2" spans="1:14" x14ac:dyDescent="0.25">
      <c r="B2" t="s">
        <v>0</v>
      </c>
      <c r="E2" t="s">
        <v>1</v>
      </c>
      <c r="H2" t="s">
        <v>6</v>
      </c>
      <c r="L2" t="s">
        <v>87</v>
      </c>
    </row>
    <row r="3" spans="1:14" x14ac:dyDescent="0.25">
      <c r="B3" s="12" t="s">
        <v>85</v>
      </c>
      <c r="C3" s="12" t="s">
        <v>55</v>
      </c>
      <c r="D3" s="12" t="s">
        <v>45</v>
      </c>
      <c r="E3" s="12" t="s">
        <v>85</v>
      </c>
      <c r="F3" s="12" t="s">
        <v>55</v>
      </c>
      <c r="G3" s="12" t="s">
        <v>45</v>
      </c>
      <c r="H3" s="12" t="s">
        <v>85</v>
      </c>
      <c r="I3" s="12" t="s">
        <v>55</v>
      </c>
      <c r="J3" s="12" t="s">
        <v>45</v>
      </c>
      <c r="L3" s="12" t="s">
        <v>85</v>
      </c>
      <c r="M3" s="12" t="s">
        <v>55</v>
      </c>
      <c r="N3" s="12" t="s">
        <v>45</v>
      </c>
    </row>
    <row r="4" spans="1:14" x14ac:dyDescent="0.25">
      <c r="B4" s="12"/>
      <c r="D4" s="13"/>
      <c r="E4" s="12"/>
      <c r="F4" s="12"/>
      <c r="G4" s="13"/>
      <c r="H4" s="12"/>
      <c r="I4" s="12"/>
      <c r="J4" s="13"/>
      <c r="L4" s="12"/>
      <c r="N4" s="13"/>
    </row>
    <row r="5" spans="1:14" x14ac:dyDescent="0.25">
      <c r="B5" s="12">
        <v>201501</v>
      </c>
      <c r="C5" s="12">
        <v>251.87559999999999</v>
      </c>
      <c r="D5" s="12">
        <v>3729</v>
      </c>
      <c r="E5" s="12">
        <v>201501</v>
      </c>
      <c r="F5" s="12">
        <v>278.93259999999998</v>
      </c>
      <c r="G5" s="12">
        <v>3188</v>
      </c>
      <c r="H5" s="12">
        <v>201501</v>
      </c>
      <c r="I5" s="12">
        <v>288.02409999999998</v>
      </c>
      <c r="J5" s="12">
        <v>2818</v>
      </c>
      <c r="L5" s="12">
        <v>201501</v>
      </c>
      <c r="M5" s="12">
        <v>270.86270000000002</v>
      </c>
      <c r="N5" s="12">
        <v>10637</v>
      </c>
    </row>
    <row r="6" spans="1:14" x14ac:dyDescent="0.25">
      <c r="B6" s="12">
        <v>201502</v>
      </c>
      <c r="C6" s="12">
        <v>248.23580000000001</v>
      </c>
      <c r="D6" s="12">
        <v>3884</v>
      </c>
      <c r="E6" s="12">
        <v>201502</v>
      </c>
      <c r="F6" s="12">
        <v>296.43639999999999</v>
      </c>
      <c r="G6" s="12">
        <v>3080</v>
      </c>
      <c r="H6" s="12">
        <v>201502</v>
      </c>
      <c r="I6" s="12">
        <v>319.40969999999999</v>
      </c>
      <c r="J6" s="12">
        <v>2409</v>
      </c>
      <c r="L6" s="12">
        <v>201502</v>
      </c>
      <c r="M6" s="12">
        <v>281.48829999999998</v>
      </c>
      <c r="N6" s="12">
        <v>10136</v>
      </c>
    </row>
    <row r="7" spans="1:14" x14ac:dyDescent="0.25">
      <c r="B7" s="12">
        <v>201503</v>
      </c>
      <c r="C7" s="12">
        <v>256.98630000000003</v>
      </c>
      <c r="D7" s="12">
        <v>3935</v>
      </c>
      <c r="E7" s="12">
        <v>201503</v>
      </c>
      <c r="F7" s="12">
        <v>299.37819999999999</v>
      </c>
      <c r="G7" s="12">
        <v>3464</v>
      </c>
      <c r="H7" s="12">
        <v>201503</v>
      </c>
      <c r="I7" s="12">
        <v>323.10860000000002</v>
      </c>
      <c r="J7" s="12">
        <v>2504</v>
      </c>
      <c r="L7" s="12">
        <v>201503</v>
      </c>
      <c r="M7" s="12">
        <v>286.67430000000002</v>
      </c>
      <c r="N7" s="12">
        <v>10687</v>
      </c>
    </row>
    <row r="8" spans="1:14" x14ac:dyDescent="0.25">
      <c r="B8" s="12">
        <v>201504</v>
      </c>
      <c r="C8" s="12">
        <v>261.87869999999998</v>
      </c>
      <c r="D8" s="12">
        <v>3651</v>
      </c>
      <c r="E8" s="12">
        <v>201504</v>
      </c>
      <c r="F8" s="12">
        <v>294.7303</v>
      </c>
      <c r="G8" s="12">
        <v>3059</v>
      </c>
      <c r="H8" s="12">
        <v>201504</v>
      </c>
      <c r="I8" s="12">
        <v>335.17509999999999</v>
      </c>
      <c r="J8" s="12">
        <v>2365</v>
      </c>
      <c r="L8" s="12">
        <v>201504</v>
      </c>
      <c r="M8" s="12">
        <v>288.98070000000001</v>
      </c>
      <c r="N8" s="12">
        <v>10686</v>
      </c>
    </row>
    <row r="9" spans="1:14" x14ac:dyDescent="0.25">
      <c r="B9" s="12">
        <v>201505</v>
      </c>
      <c r="C9" s="12">
        <v>279.92329999999998</v>
      </c>
      <c r="D9" s="12">
        <v>3431</v>
      </c>
      <c r="E9" s="12">
        <v>201505</v>
      </c>
      <c r="F9" s="12">
        <v>299.78179999999998</v>
      </c>
      <c r="G9" s="12">
        <v>3144</v>
      </c>
      <c r="H9" s="12">
        <v>201505</v>
      </c>
      <c r="I9" s="12">
        <v>342.0557</v>
      </c>
      <c r="J9" s="12">
        <v>2209</v>
      </c>
      <c r="L9" s="12">
        <v>201505</v>
      </c>
      <c r="M9" s="12">
        <v>289.71499999999997</v>
      </c>
      <c r="N9" s="12">
        <v>12714</v>
      </c>
    </row>
    <row r="10" spans="1:14" x14ac:dyDescent="0.25">
      <c r="B10" s="12">
        <v>201506</v>
      </c>
      <c r="C10" s="12">
        <v>307.74549999999999</v>
      </c>
      <c r="D10" s="12">
        <v>3183</v>
      </c>
      <c r="E10" s="12">
        <v>201506</v>
      </c>
      <c r="F10" s="12">
        <v>292.76940000000002</v>
      </c>
      <c r="G10" s="12">
        <v>3140</v>
      </c>
      <c r="H10" s="12">
        <v>201506</v>
      </c>
      <c r="I10" s="12">
        <v>409.22320000000002</v>
      </c>
      <c r="J10" s="12">
        <v>1747</v>
      </c>
      <c r="L10" s="12">
        <v>201506</v>
      </c>
      <c r="M10" s="12">
        <v>305.6121</v>
      </c>
      <c r="N10" s="12">
        <v>12424</v>
      </c>
    </row>
    <row r="11" spans="1:14" x14ac:dyDescent="0.25">
      <c r="B11" s="12">
        <v>201507</v>
      </c>
      <c r="C11" s="12">
        <v>293.43220000000002</v>
      </c>
      <c r="D11" s="12">
        <v>3193</v>
      </c>
      <c r="E11" s="12">
        <v>201507</v>
      </c>
      <c r="F11" s="12">
        <v>279.87900000000002</v>
      </c>
      <c r="G11" s="12">
        <v>3298</v>
      </c>
      <c r="H11" s="12">
        <v>201507</v>
      </c>
      <c r="I11" s="12">
        <v>436.49549999999999</v>
      </c>
      <c r="J11" s="12">
        <v>1772</v>
      </c>
      <c r="L11" s="12">
        <v>201507</v>
      </c>
      <c r="M11" s="12">
        <v>300.50889999999998</v>
      </c>
      <c r="N11" s="12">
        <v>13436</v>
      </c>
    </row>
    <row r="12" spans="1:14" x14ac:dyDescent="0.25">
      <c r="B12" s="12">
        <v>201508</v>
      </c>
      <c r="C12" s="12">
        <v>299.50459999999998</v>
      </c>
      <c r="D12" s="12">
        <v>3014</v>
      </c>
      <c r="E12" s="12">
        <v>201508</v>
      </c>
      <c r="F12" s="12">
        <v>285.25069999999999</v>
      </c>
      <c r="G12" s="12">
        <v>3091</v>
      </c>
      <c r="H12" s="12">
        <v>201508</v>
      </c>
      <c r="I12" s="12">
        <v>427.49740000000003</v>
      </c>
      <c r="J12" s="12">
        <v>1554</v>
      </c>
      <c r="L12" s="12">
        <v>201508</v>
      </c>
      <c r="M12" s="12">
        <v>302.26650000000001</v>
      </c>
      <c r="N12" s="12">
        <v>12158</v>
      </c>
    </row>
    <row r="13" spans="1:14" x14ac:dyDescent="0.25">
      <c r="B13" s="12">
        <v>201509</v>
      </c>
      <c r="C13" s="12">
        <v>300.61160000000001</v>
      </c>
      <c r="D13" s="12">
        <v>3301</v>
      </c>
      <c r="E13" s="12">
        <v>201509</v>
      </c>
      <c r="F13" s="12">
        <v>356.61219999999997</v>
      </c>
      <c r="G13" s="12">
        <v>3172</v>
      </c>
      <c r="H13" s="12">
        <v>201509</v>
      </c>
      <c r="I13" s="12">
        <v>291.02870000000001</v>
      </c>
      <c r="J13" s="12">
        <v>3966</v>
      </c>
      <c r="L13" s="12">
        <v>201509</v>
      </c>
      <c r="M13" s="12">
        <v>306.40339999999998</v>
      </c>
      <c r="N13" s="12">
        <v>15358</v>
      </c>
    </row>
    <row r="14" spans="1:14" x14ac:dyDescent="0.25">
      <c r="B14" s="12">
        <v>201510</v>
      </c>
      <c r="C14" s="12">
        <v>308.06220000000002</v>
      </c>
      <c r="D14" s="12">
        <v>3362</v>
      </c>
      <c r="E14" s="12">
        <v>201510</v>
      </c>
      <c r="F14" s="12">
        <v>316.68099999999998</v>
      </c>
      <c r="G14" s="12">
        <v>3288</v>
      </c>
      <c r="H14" s="12">
        <v>201510</v>
      </c>
      <c r="I14" s="12">
        <v>347.13580000000002</v>
      </c>
      <c r="J14" s="12">
        <v>2739</v>
      </c>
      <c r="L14" s="12">
        <v>201510</v>
      </c>
      <c r="M14" s="12">
        <v>306.37</v>
      </c>
      <c r="N14" s="12">
        <v>15310</v>
      </c>
    </row>
    <row r="15" spans="1:14" x14ac:dyDescent="0.25">
      <c r="B15" s="12">
        <v>201511</v>
      </c>
      <c r="C15" s="12">
        <v>315.74450000000002</v>
      </c>
      <c r="D15" s="12">
        <v>3112</v>
      </c>
      <c r="E15" s="12">
        <v>201511</v>
      </c>
      <c r="F15" s="12">
        <v>337.7953</v>
      </c>
      <c r="G15" s="12">
        <v>3175</v>
      </c>
      <c r="H15" s="12">
        <v>201511</v>
      </c>
      <c r="I15" s="12">
        <v>332.50779999999997</v>
      </c>
      <c r="J15" s="12">
        <v>2771</v>
      </c>
      <c r="L15" s="12">
        <v>201511</v>
      </c>
      <c r="M15" s="12">
        <v>304.12540000000001</v>
      </c>
      <c r="N15" s="12">
        <v>15404</v>
      </c>
    </row>
    <row r="16" spans="1:14" x14ac:dyDescent="0.25">
      <c r="B16" s="12">
        <v>201512</v>
      </c>
      <c r="C16" s="12">
        <v>319.56029999999998</v>
      </c>
      <c r="D16" s="12">
        <v>2991</v>
      </c>
      <c r="E16" s="12">
        <v>201512</v>
      </c>
      <c r="F16" s="12">
        <v>326.22340000000003</v>
      </c>
      <c r="G16" s="12">
        <v>2972</v>
      </c>
      <c r="H16" s="12">
        <v>201512</v>
      </c>
      <c r="I16" s="12">
        <v>320.26179999999999</v>
      </c>
      <c r="J16" s="12">
        <v>2754</v>
      </c>
      <c r="L16" s="12">
        <v>201512</v>
      </c>
      <c r="M16" s="12">
        <v>301.30529999999999</v>
      </c>
      <c r="N16" s="12">
        <v>14925</v>
      </c>
    </row>
    <row r="17" spans="2:14" x14ac:dyDescent="0.25">
      <c r="B17" s="12">
        <v>201601</v>
      </c>
      <c r="C17" s="12">
        <v>303.91059999999999</v>
      </c>
      <c r="D17" s="12">
        <v>3255</v>
      </c>
      <c r="E17" s="12">
        <v>201601</v>
      </c>
      <c r="F17" s="12">
        <v>324.31330000000003</v>
      </c>
      <c r="G17" s="12">
        <v>3138</v>
      </c>
      <c r="H17" s="12">
        <v>201601</v>
      </c>
      <c r="I17" s="12">
        <v>314.42160000000001</v>
      </c>
      <c r="J17" s="12">
        <v>2811</v>
      </c>
      <c r="L17" s="12">
        <v>201601</v>
      </c>
      <c r="M17" s="12">
        <v>285.70999999999998</v>
      </c>
      <c r="N17" s="12">
        <v>16488</v>
      </c>
    </row>
    <row r="18" spans="2:14" x14ac:dyDescent="0.25">
      <c r="B18" s="12">
        <v>201602</v>
      </c>
      <c r="C18" s="12">
        <v>314.56360000000001</v>
      </c>
      <c r="D18" s="12">
        <v>3224</v>
      </c>
      <c r="E18" s="12">
        <v>201602</v>
      </c>
      <c r="F18" s="12">
        <v>332.30090000000001</v>
      </c>
      <c r="G18" s="12">
        <v>3057</v>
      </c>
      <c r="H18" s="12">
        <v>201602</v>
      </c>
      <c r="I18" s="12">
        <v>332.26870000000002</v>
      </c>
      <c r="J18" s="12">
        <v>2601</v>
      </c>
      <c r="L18" s="12">
        <v>201602</v>
      </c>
      <c r="M18" s="12">
        <v>297.49709999999999</v>
      </c>
      <c r="N18" s="12">
        <v>15930</v>
      </c>
    </row>
    <row r="19" spans="2:14" x14ac:dyDescent="0.25">
      <c r="B19" s="12">
        <v>201603</v>
      </c>
      <c r="C19" s="12">
        <v>300.43150000000003</v>
      </c>
      <c r="D19" s="12">
        <v>3316</v>
      </c>
      <c r="E19" s="12">
        <v>201603</v>
      </c>
      <c r="F19" s="12">
        <v>335.00540000000001</v>
      </c>
      <c r="G19" s="12">
        <v>3167</v>
      </c>
      <c r="H19" s="12">
        <v>201603</v>
      </c>
      <c r="I19" s="12">
        <v>345.30590000000001</v>
      </c>
      <c r="J19" s="12">
        <v>2341</v>
      </c>
      <c r="L19" s="12">
        <v>201603</v>
      </c>
      <c r="M19" s="12">
        <v>295.17989999999998</v>
      </c>
      <c r="N19" s="12">
        <v>16430</v>
      </c>
    </row>
    <row r="20" spans="2:14" x14ac:dyDescent="0.25">
      <c r="B20" s="12">
        <v>201604</v>
      </c>
      <c r="C20" s="12">
        <v>317.03410000000002</v>
      </c>
      <c r="D20" s="12">
        <v>3404</v>
      </c>
      <c r="E20" s="12">
        <v>201604</v>
      </c>
      <c r="F20" s="12">
        <v>309.4323</v>
      </c>
      <c r="G20" s="12">
        <v>3199</v>
      </c>
      <c r="H20" s="12">
        <v>201604</v>
      </c>
      <c r="I20" s="12">
        <v>367.48160000000001</v>
      </c>
      <c r="J20" s="12">
        <v>2550</v>
      </c>
      <c r="L20" s="12">
        <v>201604</v>
      </c>
      <c r="M20" s="12">
        <v>300.14600000000002</v>
      </c>
      <c r="N20" s="12">
        <v>16406</v>
      </c>
    </row>
    <row r="21" spans="2:14" x14ac:dyDescent="0.25">
      <c r="B21" s="12">
        <v>201605</v>
      </c>
      <c r="C21" s="12">
        <v>283.99439999999998</v>
      </c>
      <c r="D21" s="12">
        <v>3779</v>
      </c>
      <c r="E21" s="12">
        <v>201605</v>
      </c>
      <c r="F21" s="12">
        <v>309.80970000000002</v>
      </c>
      <c r="G21" s="12">
        <v>3416</v>
      </c>
      <c r="H21" s="12">
        <v>201605</v>
      </c>
      <c r="I21" s="12">
        <v>357.01119999999997</v>
      </c>
      <c r="J21" s="12">
        <v>2585</v>
      </c>
      <c r="L21" s="12">
        <v>201605</v>
      </c>
      <c r="M21" s="12">
        <v>291.61</v>
      </c>
      <c r="N21" s="12">
        <v>17037</v>
      </c>
    </row>
    <row r="22" spans="2:14" x14ac:dyDescent="0.25">
      <c r="B22" s="12">
        <v>201606</v>
      </c>
      <c r="C22" s="12">
        <v>320.31259999999997</v>
      </c>
      <c r="D22" s="12">
        <v>3349</v>
      </c>
      <c r="E22" s="12">
        <v>201606</v>
      </c>
      <c r="F22" s="12">
        <v>320.43169999999998</v>
      </c>
      <c r="G22" s="12">
        <v>3614</v>
      </c>
      <c r="H22" s="12">
        <v>201606</v>
      </c>
      <c r="I22" s="12">
        <v>338.70429999999999</v>
      </c>
      <c r="J22" s="12">
        <v>2712</v>
      </c>
      <c r="L22" s="12">
        <v>201606</v>
      </c>
      <c r="M22" s="12">
        <v>299.82209999999998</v>
      </c>
      <c r="N22" s="12">
        <v>17168</v>
      </c>
    </row>
    <row r="23" spans="2:14" x14ac:dyDescent="0.25">
      <c r="B23" s="12">
        <v>201607</v>
      </c>
      <c r="C23" s="12">
        <v>323.26260000000002</v>
      </c>
      <c r="D23" s="12">
        <v>3043</v>
      </c>
      <c r="E23" s="12">
        <v>201607</v>
      </c>
      <c r="F23" s="12">
        <v>312.65550000000002</v>
      </c>
      <c r="G23" s="12">
        <v>3225</v>
      </c>
      <c r="H23" s="12">
        <v>201607</v>
      </c>
      <c r="I23" s="12">
        <v>340.17680000000001</v>
      </c>
      <c r="J23" s="12">
        <v>2647</v>
      </c>
      <c r="L23" s="12">
        <v>201607</v>
      </c>
      <c r="M23" s="12">
        <v>299.41750000000002</v>
      </c>
      <c r="N23" s="12">
        <v>15945</v>
      </c>
    </row>
    <row r="24" spans="2:14" x14ac:dyDescent="0.25">
      <c r="B24" s="12">
        <v>201608</v>
      </c>
      <c r="C24" s="12">
        <v>318.916</v>
      </c>
      <c r="D24" s="12">
        <v>2977</v>
      </c>
      <c r="E24" s="12">
        <v>201608</v>
      </c>
      <c r="F24" s="12">
        <v>298.05239999999998</v>
      </c>
      <c r="G24" s="12">
        <v>3624</v>
      </c>
      <c r="H24" s="12">
        <v>201608</v>
      </c>
      <c r="I24" s="12">
        <v>324.55680000000001</v>
      </c>
      <c r="J24" s="12">
        <v>2906</v>
      </c>
      <c r="L24" s="12">
        <v>201608</v>
      </c>
      <c r="M24" s="12">
        <v>291.7242</v>
      </c>
      <c r="N24" s="12">
        <v>17139</v>
      </c>
    </row>
    <row r="25" spans="2:14" x14ac:dyDescent="0.25">
      <c r="B25" s="12">
        <v>201609</v>
      </c>
      <c r="C25" s="12">
        <v>308.77850000000001</v>
      </c>
      <c r="D25" s="12">
        <v>3083</v>
      </c>
      <c r="E25" s="12">
        <v>201609</v>
      </c>
      <c r="F25" s="12">
        <v>301.81810000000002</v>
      </c>
      <c r="G25" s="12">
        <v>3491</v>
      </c>
      <c r="H25" s="12">
        <v>201609</v>
      </c>
      <c r="I25" s="12">
        <v>349.05119999999999</v>
      </c>
      <c r="J25" s="12">
        <v>2578</v>
      </c>
      <c r="L25" s="12">
        <v>201609</v>
      </c>
      <c r="M25" s="12">
        <v>296.12819999999999</v>
      </c>
      <c r="N25" s="12">
        <v>16593</v>
      </c>
    </row>
    <row r="26" spans="2:14" x14ac:dyDescent="0.25">
      <c r="B26" s="12">
        <v>201610</v>
      </c>
      <c r="C26" s="12">
        <v>328.09300000000002</v>
      </c>
      <c r="D26" s="12">
        <v>3119</v>
      </c>
      <c r="E26" s="12">
        <v>201610</v>
      </c>
      <c r="F26" s="12">
        <v>314.5616</v>
      </c>
      <c r="G26" s="12">
        <v>3342</v>
      </c>
      <c r="H26" s="12">
        <v>201610</v>
      </c>
      <c r="I26" s="12">
        <v>336.03989999999999</v>
      </c>
      <c r="J26" s="12">
        <v>2782</v>
      </c>
      <c r="L26" s="12">
        <v>201610</v>
      </c>
      <c r="M26" s="12">
        <v>302.68389999999999</v>
      </c>
      <c r="N26" s="12">
        <v>16710</v>
      </c>
    </row>
    <row r="27" spans="2:14" x14ac:dyDescent="0.25">
      <c r="B27" s="12">
        <v>201611</v>
      </c>
      <c r="C27" s="12">
        <v>329.11149999999998</v>
      </c>
      <c r="D27" s="12">
        <v>2951</v>
      </c>
      <c r="E27" s="12">
        <v>201611</v>
      </c>
      <c r="F27" s="12">
        <v>315.48090000000002</v>
      </c>
      <c r="G27" s="12">
        <v>3242</v>
      </c>
      <c r="H27" s="12">
        <v>201611</v>
      </c>
      <c r="I27" s="12">
        <v>337.53530000000001</v>
      </c>
      <c r="J27" s="12">
        <v>2787</v>
      </c>
      <c r="L27" s="12">
        <v>201611</v>
      </c>
      <c r="M27" s="12">
        <v>296.39249999999998</v>
      </c>
      <c r="N27" s="12">
        <v>17189</v>
      </c>
    </row>
    <row r="28" spans="2:14" x14ac:dyDescent="0.25">
      <c r="B28" s="12">
        <v>201612</v>
      </c>
      <c r="C28" s="12">
        <v>316.56650000000002</v>
      </c>
      <c r="D28" s="12">
        <v>2955</v>
      </c>
      <c r="E28" s="12">
        <v>201612</v>
      </c>
      <c r="F28" s="12">
        <v>309.59699999999998</v>
      </c>
      <c r="G28" s="12">
        <v>3320</v>
      </c>
      <c r="H28" s="12">
        <v>201612</v>
      </c>
      <c r="I28" s="12">
        <v>340.55239999999998</v>
      </c>
      <c r="J28" s="12">
        <v>2625</v>
      </c>
      <c r="L28" s="12">
        <v>201612</v>
      </c>
      <c r="M28" s="12">
        <v>297.14319999999998</v>
      </c>
      <c r="N28" s="12">
        <v>16150</v>
      </c>
    </row>
    <row r="29" spans="2:14" x14ac:dyDescent="0.25">
      <c r="B29" s="12">
        <v>201701</v>
      </c>
      <c r="C29" s="12">
        <v>324.6173</v>
      </c>
      <c r="D29" s="12">
        <v>3073</v>
      </c>
      <c r="E29" s="12">
        <v>201701</v>
      </c>
      <c r="F29" s="12">
        <v>289.31959999999998</v>
      </c>
      <c r="G29" s="12">
        <v>3751</v>
      </c>
      <c r="H29" s="12">
        <v>201701</v>
      </c>
      <c r="I29" s="12">
        <v>355.84390000000002</v>
      </c>
      <c r="J29" s="12">
        <v>2588</v>
      </c>
      <c r="L29" s="12">
        <v>201701</v>
      </c>
      <c r="M29" s="12">
        <v>294.23869999999999</v>
      </c>
      <c r="N29" s="12">
        <v>17230</v>
      </c>
    </row>
    <row r="30" spans="2:14" x14ac:dyDescent="0.25">
      <c r="B30" s="12">
        <v>201702</v>
      </c>
      <c r="C30" s="12">
        <v>315.65499999999997</v>
      </c>
      <c r="D30" s="12">
        <v>2864</v>
      </c>
      <c r="E30" s="12">
        <v>201702</v>
      </c>
      <c r="F30" s="12">
        <v>294.0249</v>
      </c>
      <c r="G30" s="12">
        <v>3493</v>
      </c>
      <c r="H30" s="12">
        <v>201702</v>
      </c>
      <c r="I30" s="12">
        <v>379.28820000000002</v>
      </c>
      <c r="J30" s="12">
        <v>2238</v>
      </c>
      <c r="L30" s="12">
        <v>201702</v>
      </c>
      <c r="M30" s="12">
        <v>298.84030000000001</v>
      </c>
      <c r="N30" s="12">
        <v>16283</v>
      </c>
    </row>
    <row r="31" spans="2:14" x14ac:dyDescent="0.25">
      <c r="B31" s="12">
        <v>201703</v>
      </c>
      <c r="C31" s="12">
        <v>341.18979999999999</v>
      </c>
      <c r="D31" s="12">
        <v>2987</v>
      </c>
      <c r="E31" s="12">
        <v>201703</v>
      </c>
      <c r="F31" s="12">
        <v>285.09530000000001</v>
      </c>
      <c r="G31" s="12">
        <v>3745</v>
      </c>
      <c r="H31" s="12">
        <v>201703</v>
      </c>
      <c r="I31" s="12">
        <v>376.61059999999998</v>
      </c>
      <c r="J31" s="12">
        <v>2329</v>
      </c>
      <c r="L31" s="12">
        <v>201703</v>
      </c>
      <c r="M31" s="12">
        <v>296.7158</v>
      </c>
      <c r="N31" s="12">
        <v>18516</v>
      </c>
    </row>
    <row r="32" spans="2:14" x14ac:dyDescent="0.25">
      <c r="B32" s="12">
        <v>201704</v>
      </c>
      <c r="C32" s="12">
        <v>350.52949999999998</v>
      </c>
      <c r="D32" s="12">
        <v>2708</v>
      </c>
      <c r="E32" s="12">
        <v>201704</v>
      </c>
      <c r="F32" s="12">
        <v>276.87299999999999</v>
      </c>
      <c r="G32" s="12">
        <v>3442</v>
      </c>
      <c r="H32" s="12">
        <v>201704</v>
      </c>
      <c r="I32" s="12">
        <v>391.73579999999998</v>
      </c>
      <c r="J32" s="12">
        <v>1904</v>
      </c>
      <c r="L32" s="12">
        <v>201704</v>
      </c>
      <c r="M32" s="12">
        <v>283.72739999999999</v>
      </c>
      <c r="N32" s="12">
        <v>17352</v>
      </c>
    </row>
    <row r="33" spans="2:14" x14ac:dyDescent="0.25">
      <c r="B33" s="12">
        <v>201705</v>
      </c>
      <c r="C33" s="12">
        <v>343.32740000000001</v>
      </c>
      <c r="D33" s="12">
        <v>2886</v>
      </c>
      <c r="E33" s="12">
        <v>201705</v>
      </c>
      <c r="F33" s="12">
        <v>268.86660000000001</v>
      </c>
      <c r="G33" s="12">
        <v>4131</v>
      </c>
      <c r="H33" s="12">
        <v>201705</v>
      </c>
      <c r="I33" s="12">
        <v>378.31630000000001</v>
      </c>
      <c r="J33" s="12">
        <v>2178</v>
      </c>
      <c r="L33" s="12">
        <v>201705</v>
      </c>
      <c r="M33" s="12">
        <v>284.56560000000002</v>
      </c>
      <c r="N33" s="12">
        <v>18532</v>
      </c>
    </row>
    <row r="34" spans="2:14" x14ac:dyDescent="0.25">
      <c r="B34" s="12">
        <v>201706</v>
      </c>
      <c r="C34" s="12">
        <v>343.51519999999999</v>
      </c>
      <c r="D34" s="12">
        <v>2933</v>
      </c>
      <c r="E34" s="12">
        <v>201706</v>
      </c>
      <c r="F34" s="12">
        <v>272.22190000000001</v>
      </c>
      <c r="G34" s="12">
        <v>3884</v>
      </c>
      <c r="H34" s="12">
        <v>201706</v>
      </c>
      <c r="I34" s="12">
        <v>379.19580000000002</v>
      </c>
      <c r="J34" s="12">
        <v>2084</v>
      </c>
      <c r="L34" s="12">
        <v>201706</v>
      </c>
      <c r="M34" s="12">
        <v>284.5095</v>
      </c>
      <c r="N34" s="12">
        <v>18253</v>
      </c>
    </row>
    <row r="35" spans="2:14" x14ac:dyDescent="0.25">
      <c r="B35" s="12">
        <v>201707</v>
      </c>
      <c r="C35" s="12">
        <v>320.92439999999999</v>
      </c>
      <c r="D35" s="12">
        <v>2739</v>
      </c>
      <c r="E35" s="12">
        <v>201707</v>
      </c>
      <c r="F35" s="12">
        <v>263.15230000000003</v>
      </c>
      <c r="G35" s="12">
        <v>4131</v>
      </c>
      <c r="H35" s="12">
        <v>201707</v>
      </c>
      <c r="I35" s="12">
        <v>366.47680000000003</v>
      </c>
      <c r="J35" s="12">
        <v>2286</v>
      </c>
      <c r="L35" s="12">
        <v>201707</v>
      </c>
      <c r="M35" s="12">
        <v>279.30630000000002</v>
      </c>
      <c r="N35" s="12">
        <v>18305</v>
      </c>
    </row>
    <row r="36" spans="2:14" x14ac:dyDescent="0.25">
      <c r="B36" s="12">
        <v>201708</v>
      </c>
      <c r="C36" s="12">
        <v>318.3408</v>
      </c>
      <c r="D36" s="12">
        <v>3107</v>
      </c>
      <c r="E36" s="12">
        <v>201708</v>
      </c>
      <c r="F36" s="12">
        <v>268.03579999999999</v>
      </c>
      <c r="G36" s="12">
        <v>3962</v>
      </c>
      <c r="H36" s="12">
        <v>201708</v>
      </c>
      <c r="I36" s="12">
        <v>361.03469999999999</v>
      </c>
      <c r="J36" s="12">
        <v>2159</v>
      </c>
      <c r="L36" s="12">
        <v>201708</v>
      </c>
      <c r="M36" s="12">
        <v>277.63619999999997</v>
      </c>
      <c r="N36" s="12">
        <v>18749</v>
      </c>
    </row>
    <row r="37" spans="2:14" x14ac:dyDescent="0.25">
      <c r="B37" s="12">
        <v>201709</v>
      </c>
      <c r="C37" s="12">
        <v>346.2364</v>
      </c>
      <c r="D37" s="12">
        <v>5149</v>
      </c>
      <c r="E37" s="12">
        <v>201709</v>
      </c>
      <c r="F37" s="12">
        <v>278.15960000000001</v>
      </c>
      <c r="G37" s="12">
        <v>3922</v>
      </c>
      <c r="H37" s="12">
        <v>201709</v>
      </c>
      <c r="I37" s="12">
        <v>391.00749999999999</v>
      </c>
      <c r="J37" s="12">
        <v>2007</v>
      </c>
      <c r="L37" s="12">
        <v>201709</v>
      </c>
      <c r="M37" s="12">
        <v>320.85820000000001</v>
      </c>
      <c r="N37" s="12">
        <v>19403</v>
      </c>
    </row>
    <row r="38" spans="2:14" x14ac:dyDescent="0.25">
      <c r="B38" s="12">
        <v>201710</v>
      </c>
      <c r="C38" s="12">
        <v>362.45359999999999</v>
      </c>
      <c r="D38" s="12">
        <v>3664</v>
      </c>
      <c r="E38" s="12">
        <v>201710</v>
      </c>
      <c r="F38" s="12">
        <v>267.69330000000002</v>
      </c>
      <c r="G38" s="12">
        <v>4245</v>
      </c>
      <c r="H38" s="12">
        <v>201710</v>
      </c>
      <c r="I38" s="12">
        <v>381.10169999999999</v>
      </c>
      <c r="J38" s="12">
        <v>2242</v>
      </c>
      <c r="L38" s="12">
        <v>201710</v>
      </c>
      <c r="M38" s="12">
        <v>311.71730000000002</v>
      </c>
      <c r="N38" s="12">
        <v>18199</v>
      </c>
    </row>
    <row r="39" spans="2:14" x14ac:dyDescent="0.25">
      <c r="B39" s="12">
        <v>201711</v>
      </c>
      <c r="C39" s="12">
        <v>351.9554</v>
      </c>
      <c r="D39" s="12">
        <v>3524</v>
      </c>
      <c r="E39" s="12">
        <v>201711</v>
      </c>
      <c r="F39" s="12">
        <v>251.65049999999999</v>
      </c>
      <c r="G39" s="12">
        <v>4175</v>
      </c>
      <c r="H39" s="12">
        <v>201711</v>
      </c>
      <c r="I39" s="12">
        <v>375.3261</v>
      </c>
      <c r="J39" s="12">
        <v>2214</v>
      </c>
      <c r="L39" s="12">
        <v>201711</v>
      </c>
      <c r="M39" s="12">
        <v>301.99799999999999</v>
      </c>
      <c r="N39" s="12">
        <v>18134</v>
      </c>
    </row>
    <row r="40" spans="2:14" x14ac:dyDescent="0.25">
      <c r="B40" s="12">
        <v>201712</v>
      </c>
      <c r="C40" s="12">
        <v>345.69119999999998</v>
      </c>
      <c r="D40" s="12">
        <v>3183</v>
      </c>
      <c r="E40" s="12">
        <v>201712</v>
      </c>
      <c r="F40" s="12">
        <v>248.52189999999999</v>
      </c>
      <c r="G40" s="12">
        <v>4037</v>
      </c>
      <c r="H40" s="12">
        <v>201712</v>
      </c>
      <c r="I40" s="12">
        <v>362.63380000000001</v>
      </c>
      <c r="J40" s="12">
        <v>2201</v>
      </c>
      <c r="L40" s="12">
        <v>201712</v>
      </c>
      <c r="M40" s="12">
        <v>302.30419999999998</v>
      </c>
      <c r="N40" s="12">
        <v>16479</v>
      </c>
    </row>
    <row r="41" spans="2:14" x14ac:dyDescent="0.25">
      <c r="B41" s="12"/>
      <c r="D41" s="13"/>
      <c r="E41" s="12"/>
      <c r="F41" s="12"/>
      <c r="G41" s="13"/>
      <c r="H41" s="12"/>
      <c r="I41" s="12"/>
      <c r="J41" s="13"/>
      <c r="L41" s="12"/>
      <c r="N41" s="13"/>
    </row>
    <row r="42" spans="2:14" x14ac:dyDescent="0.25">
      <c r="B42" s="12" t="s">
        <v>30</v>
      </c>
      <c r="C42" s="12">
        <v>312.08749999999998</v>
      </c>
      <c r="D42" s="12">
        <v>118058</v>
      </c>
      <c r="E42" s="12" t="s">
        <v>30</v>
      </c>
      <c r="F42" s="12">
        <v>295.59910000000002</v>
      </c>
      <c r="G42" s="12">
        <v>124824</v>
      </c>
      <c r="H42" s="12" t="s">
        <v>30</v>
      </c>
      <c r="I42" s="12">
        <v>349.46570000000003</v>
      </c>
      <c r="J42" s="12">
        <v>87963</v>
      </c>
      <c r="L42" s="12" t="s">
        <v>30</v>
      </c>
      <c r="M42" s="12">
        <v>295.74579999999997</v>
      </c>
      <c r="N42" s="12">
        <v>568495</v>
      </c>
    </row>
    <row r="43" spans="2:14" x14ac:dyDescent="0.25">
      <c r="B43" s="12"/>
      <c r="C43" s="14"/>
      <c r="D43" s="15"/>
      <c r="E43" s="12"/>
      <c r="F43" s="12"/>
      <c r="G43" s="13"/>
      <c r="H43" s="12"/>
      <c r="I43" s="12"/>
      <c r="J43" s="13"/>
      <c r="L43" s="12"/>
      <c r="M43" s="14"/>
      <c r="N43" s="15"/>
    </row>
    <row r="44" spans="2:14" x14ac:dyDescent="0.25">
      <c r="E44" s="12" t="s">
        <v>677</v>
      </c>
      <c r="F44" s="14"/>
      <c r="G44" s="15"/>
      <c r="H44" s="12" t="s">
        <v>677</v>
      </c>
      <c r="I44" s="14"/>
      <c r="J44" s="1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/>
  </sheetViews>
  <sheetFormatPr defaultColWidth="9.140625" defaultRowHeight="15" x14ac:dyDescent="0.25"/>
  <cols>
    <col min="1" max="16384" width="9.140625" style="38"/>
  </cols>
  <sheetData>
    <row r="1" spans="1:10" x14ac:dyDescent="0.25">
      <c r="A1" s="38" t="s">
        <v>13</v>
      </c>
    </row>
    <row r="3" spans="1:10" x14ac:dyDescent="0.25">
      <c r="B3" s="38" t="s">
        <v>87</v>
      </c>
      <c r="E3" s="38" t="s">
        <v>0</v>
      </c>
      <c r="H3" s="38" t="s">
        <v>1</v>
      </c>
    </row>
    <row r="4" spans="1:10" x14ac:dyDescent="0.25">
      <c r="B4" s="12" t="s">
        <v>58</v>
      </c>
      <c r="C4" s="12" t="s">
        <v>55</v>
      </c>
      <c r="D4" s="12" t="s">
        <v>45</v>
      </c>
      <c r="E4" s="12" t="s">
        <v>58</v>
      </c>
      <c r="F4" s="12" t="s">
        <v>55</v>
      </c>
      <c r="G4" s="12" t="s">
        <v>45</v>
      </c>
      <c r="H4" s="12" t="s">
        <v>58</v>
      </c>
      <c r="I4" s="12" t="s">
        <v>55</v>
      </c>
      <c r="J4" s="12" t="s">
        <v>45</v>
      </c>
    </row>
    <row r="5" spans="1:10" x14ac:dyDescent="0.25">
      <c r="B5" s="12"/>
      <c r="C5"/>
      <c r="D5" s="13"/>
      <c r="E5" s="12"/>
      <c r="F5"/>
      <c r="G5" s="13"/>
      <c r="H5" s="12"/>
      <c r="I5"/>
      <c r="J5" s="13"/>
    </row>
    <row r="6" spans="1:10" x14ac:dyDescent="0.25">
      <c r="B6" s="12">
        <v>201001</v>
      </c>
      <c r="C6" s="12">
        <v>0.1865164</v>
      </c>
      <c r="D6" s="12">
        <v>25735</v>
      </c>
      <c r="E6" s="12">
        <v>201001</v>
      </c>
      <c r="F6" s="12">
        <v>0.2328752</v>
      </c>
      <c r="G6" s="12">
        <v>17606</v>
      </c>
      <c r="H6" s="12">
        <v>201001</v>
      </c>
      <c r="I6" s="12">
        <v>8.6111499999999994E-2</v>
      </c>
      <c r="J6" s="12">
        <v>8129</v>
      </c>
    </row>
    <row r="7" spans="1:10" x14ac:dyDescent="0.25">
      <c r="B7" s="12">
        <v>201002</v>
      </c>
      <c r="C7" s="12">
        <v>5.9675400000000003E-2</v>
      </c>
      <c r="D7" s="12">
        <v>25136</v>
      </c>
      <c r="E7" s="12">
        <v>201002</v>
      </c>
      <c r="F7" s="12">
        <v>6.9759299999999996E-2</v>
      </c>
      <c r="G7" s="12">
        <v>17202</v>
      </c>
      <c r="H7" s="12">
        <v>201002</v>
      </c>
      <c r="I7" s="12">
        <v>3.7811900000000002E-2</v>
      </c>
      <c r="J7" s="12">
        <v>7934</v>
      </c>
    </row>
    <row r="8" spans="1:10" x14ac:dyDescent="0.25">
      <c r="B8" s="12">
        <v>201003</v>
      </c>
      <c r="C8" s="12">
        <v>9.7301700000000005E-2</v>
      </c>
      <c r="D8" s="12">
        <v>26721</v>
      </c>
      <c r="E8" s="12">
        <v>201003</v>
      </c>
      <c r="F8" s="12">
        <v>0.12523480000000001</v>
      </c>
      <c r="G8" s="12">
        <v>17567</v>
      </c>
      <c r="H8" s="12">
        <v>201003</v>
      </c>
      <c r="I8" s="12">
        <v>4.3696699999999998E-2</v>
      </c>
      <c r="J8" s="12">
        <v>9154</v>
      </c>
    </row>
    <row r="9" spans="1:10" x14ac:dyDescent="0.25">
      <c r="B9" s="12">
        <v>201101</v>
      </c>
      <c r="C9" s="12">
        <v>0.1125651</v>
      </c>
      <c r="D9" s="12">
        <v>28428</v>
      </c>
      <c r="E9" s="12">
        <v>201101</v>
      </c>
      <c r="F9" s="12">
        <v>7.9685500000000006E-2</v>
      </c>
      <c r="G9" s="12">
        <v>18824</v>
      </c>
      <c r="H9" s="12">
        <v>201101</v>
      </c>
      <c r="I9" s="12">
        <v>0.17700959999999999</v>
      </c>
      <c r="J9" s="12">
        <v>9604</v>
      </c>
    </row>
    <row r="10" spans="1:10" x14ac:dyDescent="0.25">
      <c r="B10" s="12">
        <v>201102</v>
      </c>
      <c r="C10" s="12">
        <v>0.11391469999999999</v>
      </c>
      <c r="D10" s="12">
        <v>17557</v>
      </c>
      <c r="E10" s="12">
        <v>201102</v>
      </c>
      <c r="F10" s="12">
        <v>8.0073199999999997E-2</v>
      </c>
      <c r="G10" s="12">
        <v>8742</v>
      </c>
      <c r="H10" s="12">
        <v>201102</v>
      </c>
      <c r="I10" s="12">
        <v>0.14747589999999999</v>
      </c>
      <c r="J10" s="12">
        <v>8815</v>
      </c>
    </row>
    <row r="11" spans="1:10" x14ac:dyDescent="0.25">
      <c r="B11" s="12">
        <v>201103</v>
      </c>
      <c r="C11" s="12">
        <v>0.19612019999999999</v>
      </c>
      <c r="D11" s="12">
        <v>23455</v>
      </c>
      <c r="E11" s="12">
        <v>201103</v>
      </c>
      <c r="F11" s="12">
        <v>0.20488909999999999</v>
      </c>
      <c r="G11" s="12">
        <v>14154</v>
      </c>
      <c r="H11" s="12">
        <v>201103</v>
      </c>
      <c r="I11" s="12">
        <v>0.18277599999999999</v>
      </c>
      <c r="J11" s="12">
        <v>9301</v>
      </c>
    </row>
    <row r="12" spans="1:10" x14ac:dyDescent="0.25">
      <c r="B12" s="12">
        <v>201201</v>
      </c>
      <c r="C12" s="12">
        <v>0.2274764</v>
      </c>
      <c r="D12" s="12">
        <v>29014</v>
      </c>
      <c r="E12" s="12">
        <v>201201</v>
      </c>
      <c r="F12" s="12">
        <v>0.23319909999999999</v>
      </c>
      <c r="G12" s="12">
        <v>18868</v>
      </c>
      <c r="H12" s="12">
        <v>201201</v>
      </c>
      <c r="I12" s="12">
        <v>0.2168342</v>
      </c>
      <c r="J12" s="12">
        <v>10146</v>
      </c>
    </row>
    <row r="13" spans="1:10" x14ac:dyDescent="0.25">
      <c r="B13" s="12">
        <v>201202</v>
      </c>
      <c r="C13" s="12">
        <v>0.2446526</v>
      </c>
      <c r="D13" s="12">
        <v>28612</v>
      </c>
      <c r="E13" s="12">
        <v>201202</v>
      </c>
      <c r="F13" s="12">
        <v>0.27150370000000001</v>
      </c>
      <c r="G13" s="12">
        <v>17311</v>
      </c>
      <c r="H13" s="12">
        <v>201202</v>
      </c>
      <c r="I13" s="12">
        <v>0.2035218</v>
      </c>
      <c r="J13" s="12">
        <v>11301</v>
      </c>
    </row>
    <row r="14" spans="1:10" x14ac:dyDescent="0.25">
      <c r="B14" s="12">
        <v>201203</v>
      </c>
      <c r="C14" s="12">
        <v>0.1863638</v>
      </c>
      <c r="D14" s="12">
        <v>28439</v>
      </c>
      <c r="E14" s="12">
        <v>201203</v>
      </c>
      <c r="F14" s="12">
        <v>0.20159089999999999</v>
      </c>
      <c r="G14" s="12">
        <v>18354</v>
      </c>
      <c r="H14" s="12">
        <v>201203</v>
      </c>
      <c r="I14" s="12">
        <v>0.1586515</v>
      </c>
      <c r="J14" s="12">
        <v>10085</v>
      </c>
    </row>
    <row r="15" spans="1:10" x14ac:dyDescent="0.25">
      <c r="B15" s="12">
        <v>201301</v>
      </c>
      <c r="C15" s="12">
        <v>0.2495028</v>
      </c>
      <c r="D15" s="12">
        <v>27655</v>
      </c>
      <c r="E15" s="12">
        <v>201301</v>
      </c>
      <c r="F15" s="12">
        <v>0.28175240000000001</v>
      </c>
      <c r="G15" s="12">
        <v>18101</v>
      </c>
      <c r="H15" s="12">
        <v>201301</v>
      </c>
      <c r="I15" s="12">
        <v>0.18840280000000001</v>
      </c>
      <c r="J15" s="12">
        <v>9554</v>
      </c>
    </row>
    <row r="16" spans="1:10" x14ac:dyDescent="0.25">
      <c r="B16" s="12">
        <v>201302</v>
      </c>
      <c r="C16" s="12">
        <v>0.2525345</v>
      </c>
      <c r="D16" s="12">
        <v>27323</v>
      </c>
      <c r="E16" s="12">
        <v>201302</v>
      </c>
      <c r="F16" s="12">
        <v>0.28274700000000003</v>
      </c>
      <c r="G16" s="12">
        <v>18391</v>
      </c>
      <c r="H16" s="12">
        <v>201302</v>
      </c>
      <c r="I16" s="12">
        <v>0.19032689999999999</v>
      </c>
      <c r="J16" s="12">
        <v>8932</v>
      </c>
    </row>
    <row r="17" spans="2:10" x14ac:dyDescent="0.25">
      <c r="B17" s="12">
        <v>201303</v>
      </c>
      <c r="C17" s="12">
        <v>0.111043</v>
      </c>
      <c r="D17" s="12">
        <v>26116</v>
      </c>
      <c r="E17" s="12">
        <v>201303</v>
      </c>
      <c r="F17" s="12">
        <v>0.1230287</v>
      </c>
      <c r="G17" s="12">
        <v>17882</v>
      </c>
      <c r="H17" s="12">
        <v>201303</v>
      </c>
      <c r="I17" s="12">
        <v>8.5013400000000003E-2</v>
      </c>
      <c r="J17" s="12">
        <v>8234</v>
      </c>
    </row>
    <row r="18" spans="2:10" x14ac:dyDescent="0.25">
      <c r="B18" s="12">
        <v>201401</v>
      </c>
      <c r="C18" s="12">
        <v>0.70861379999999996</v>
      </c>
      <c r="D18" s="12">
        <v>28083</v>
      </c>
      <c r="E18" s="12">
        <v>201401</v>
      </c>
      <c r="F18" s="12">
        <v>0.57803470000000001</v>
      </c>
      <c r="G18" s="12">
        <v>20414</v>
      </c>
      <c r="H18" s="12">
        <v>201401</v>
      </c>
      <c r="I18" s="12">
        <v>1.0562</v>
      </c>
      <c r="J18" s="12">
        <v>7669</v>
      </c>
    </row>
    <row r="19" spans="2:10" x14ac:dyDescent="0.25">
      <c r="B19" s="12">
        <v>201402</v>
      </c>
      <c r="C19" s="12">
        <v>1.2346710000000001</v>
      </c>
      <c r="D19" s="12">
        <v>23974</v>
      </c>
      <c r="E19" s="12">
        <v>201402</v>
      </c>
      <c r="F19" s="12">
        <v>1.1904760000000001</v>
      </c>
      <c r="G19" s="12">
        <v>15624</v>
      </c>
      <c r="H19" s="12">
        <v>201402</v>
      </c>
      <c r="I19" s="12">
        <v>1.3173649999999999</v>
      </c>
      <c r="J19" s="12">
        <v>8350</v>
      </c>
    </row>
    <row r="20" spans="2:10" x14ac:dyDescent="0.25">
      <c r="B20" s="12">
        <v>201403</v>
      </c>
      <c r="C20" s="12">
        <v>0.33403389999999999</v>
      </c>
      <c r="D20" s="12">
        <v>26644</v>
      </c>
      <c r="E20" s="12">
        <v>201403</v>
      </c>
      <c r="F20" s="12">
        <v>0.3124593</v>
      </c>
      <c r="G20" s="12">
        <v>15362</v>
      </c>
      <c r="H20" s="12">
        <v>201403</v>
      </c>
      <c r="I20" s="12">
        <v>0.36341069999999998</v>
      </c>
      <c r="J20" s="12">
        <v>11282</v>
      </c>
    </row>
    <row r="21" spans="2:10" x14ac:dyDescent="0.25">
      <c r="B21" s="12">
        <v>201501</v>
      </c>
      <c r="C21" s="12">
        <v>0.60378710000000002</v>
      </c>
      <c r="D21" s="12">
        <v>27990</v>
      </c>
      <c r="E21" s="12">
        <v>201501</v>
      </c>
      <c r="F21" s="12">
        <v>0.67109680000000005</v>
      </c>
      <c r="G21" s="12">
        <v>15199</v>
      </c>
      <c r="H21" s="12">
        <v>201501</v>
      </c>
      <c r="I21" s="12">
        <v>0.52380579999999999</v>
      </c>
      <c r="J21" s="12">
        <v>12791</v>
      </c>
    </row>
    <row r="22" spans="2:10" x14ac:dyDescent="0.25">
      <c r="B22" s="12">
        <v>201502</v>
      </c>
      <c r="C22" s="12">
        <v>0.35694670000000001</v>
      </c>
      <c r="D22" s="12">
        <v>25494</v>
      </c>
      <c r="E22" s="12">
        <v>201502</v>
      </c>
      <c r="F22" s="12">
        <v>0.44458310000000001</v>
      </c>
      <c r="G22" s="12">
        <v>12821</v>
      </c>
      <c r="H22" s="12">
        <v>201502</v>
      </c>
      <c r="I22" s="12">
        <v>0.26828689999999999</v>
      </c>
      <c r="J22" s="12">
        <v>12673</v>
      </c>
    </row>
    <row r="23" spans="2:10" x14ac:dyDescent="0.25">
      <c r="B23" s="12">
        <v>201503</v>
      </c>
      <c r="C23" s="12">
        <v>0.39017849999999998</v>
      </c>
      <c r="D23" s="12">
        <v>25373</v>
      </c>
      <c r="E23" s="12">
        <v>201503</v>
      </c>
      <c r="F23" s="12">
        <v>0.3916654</v>
      </c>
      <c r="G23" s="12">
        <v>12766</v>
      </c>
      <c r="H23" s="12">
        <v>201503</v>
      </c>
      <c r="I23" s="12">
        <v>0.38867299999999999</v>
      </c>
      <c r="J23" s="12">
        <v>12607</v>
      </c>
    </row>
    <row r="24" spans="2:10" x14ac:dyDescent="0.25">
      <c r="B24" s="12">
        <v>201601</v>
      </c>
      <c r="C24" s="12">
        <v>0.77251550000000002</v>
      </c>
      <c r="D24" s="12">
        <v>25760</v>
      </c>
      <c r="E24" s="12">
        <v>201601</v>
      </c>
      <c r="F24" s="12">
        <v>0.76520949999999999</v>
      </c>
      <c r="G24" s="12">
        <v>13199</v>
      </c>
      <c r="H24" s="12">
        <v>201601</v>
      </c>
      <c r="I24" s="12">
        <v>0.78019269999999996</v>
      </c>
      <c r="J24" s="12">
        <v>12561</v>
      </c>
    </row>
    <row r="25" spans="2:10" x14ac:dyDescent="0.25">
      <c r="B25" s="12">
        <v>201602</v>
      </c>
      <c r="C25" s="12">
        <v>0.91390090000000002</v>
      </c>
      <c r="D25" s="12">
        <v>27027</v>
      </c>
      <c r="E25" s="12">
        <v>201602</v>
      </c>
      <c r="F25" s="12">
        <v>0.89747489999999996</v>
      </c>
      <c r="G25" s="12">
        <v>13148</v>
      </c>
      <c r="H25" s="12">
        <v>201602</v>
      </c>
      <c r="I25" s="12">
        <v>0.9294618</v>
      </c>
      <c r="J25" s="12">
        <v>13879</v>
      </c>
    </row>
    <row r="26" spans="2:10" x14ac:dyDescent="0.25">
      <c r="B26" s="12">
        <v>201603</v>
      </c>
      <c r="C26" s="12">
        <v>0.54895499999999997</v>
      </c>
      <c r="D26" s="12">
        <v>25503</v>
      </c>
      <c r="E26" s="12">
        <v>201603</v>
      </c>
      <c r="F26" s="12">
        <v>0.60290719999999998</v>
      </c>
      <c r="G26" s="12">
        <v>12108</v>
      </c>
      <c r="H26" s="12">
        <v>201603</v>
      </c>
      <c r="I26" s="12">
        <v>0.50018660000000004</v>
      </c>
      <c r="J26" s="12">
        <v>13395</v>
      </c>
    </row>
    <row r="27" spans="2:10" x14ac:dyDescent="0.25">
      <c r="B27" s="12">
        <v>201701</v>
      </c>
      <c r="C27" s="12">
        <v>0.52564940000000004</v>
      </c>
      <c r="D27" s="12">
        <v>26063</v>
      </c>
      <c r="E27" s="12">
        <v>201701</v>
      </c>
      <c r="F27" s="12">
        <v>0.56740029999999997</v>
      </c>
      <c r="G27" s="12">
        <v>11632</v>
      </c>
      <c r="H27" s="12">
        <v>201701</v>
      </c>
      <c r="I27" s="12">
        <v>0.4919964</v>
      </c>
      <c r="J27" s="12">
        <v>14431</v>
      </c>
    </row>
    <row r="28" spans="2:10" x14ac:dyDescent="0.25">
      <c r="B28" s="12">
        <v>201702</v>
      </c>
      <c r="C28" s="12">
        <v>0.39246750000000002</v>
      </c>
      <c r="D28" s="12">
        <v>27773</v>
      </c>
      <c r="E28" s="12">
        <v>201702</v>
      </c>
      <c r="F28" s="12">
        <v>0.43720530000000002</v>
      </c>
      <c r="G28" s="12">
        <v>11665</v>
      </c>
      <c r="H28" s="12">
        <v>201702</v>
      </c>
      <c r="I28" s="12">
        <v>0.36006949999999999</v>
      </c>
      <c r="J28" s="12">
        <v>16108</v>
      </c>
    </row>
    <row r="29" spans="2:10" x14ac:dyDescent="0.25">
      <c r="B29" s="12">
        <v>201703</v>
      </c>
      <c r="C29" s="12">
        <v>0.62070910000000001</v>
      </c>
      <c r="D29" s="12">
        <v>31899</v>
      </c>
      <c r="E29" s="12">
        <v>201703</v>
      </c>
      <c r="F29" s="12">
        <v>0.65721649999999998</v>
      </c>
      <c r="G29" s="12">
        <v>15520</v>
      </c>
      <c r="H29" s="12">
        <v>201703</v>
      </c>
      <c r="I29" s="12">
        <v>0.58611639999999998</v>
      </c>
      <c r="J29" s="12">
        <v>16379</v>
      </c>
    </row>
    <row r="30" spans="2:10" x14ac:dyDescent="0.25">
      <c r="B30" s="12"/>
      <c r="C30"/>
      <c r="D30" s="13"/>
      <c r="E30" s="12"/>
      <c r="F30"/>
      <c r="G30" s="13"/>
      <c r="H30" s="12"/>
      <c r="I30"/>
      <c r="J30" s="13"/>
    </row>
    <row r="31" spans="2:10" x14ac:dyDescent="0.25">
      <c r="B31" s="12" t="s">
        <v>30</v>
      </c>
      <c r="C31" s="12">
        <v>0.39573809999999998</v>
      </c>
      <c r="D31" s="12">
        <v>635774</v>
      </c>
      <c r="E31" s="12" t="s">
        <v>30</v>
      </c>
      <c r="F31" s="12">
        <v>0.38957199999999997</v>
      </c>
      <c r="G31" s="12">
        <v>372460</v>
      </c>
      <c r="H31" s="12" t="s">
        <v>30</v>
      </c>
      <c r="I31" s="12">
        <v>0.40446009999999999</v>
      </c>
      <c r="J31" s="12">
        <v>263314</v>
      </c>
    </row>
    <row r="32" spans="2:10" x14ac:dyDescent="0.25">
      <c r="B32" s="12"/>
      <c r="C32" s="14"/>
      <c r="D32" s="15"/>
      <c r="E32" s="12"/>
      <c r="F32" s="14"/>
      <c r="G32" s="15"/>
      <c r="H32" s="12"/>
      <c r="I32" s="14"/>
      <c r="J32" s="15"/>
    </row>
    <row r="33" spans="2:7" x14ac:dyDescent="0.25">
      <c r="B33" s="43"/>
      <c r="E33" s="43"/>
      <c r="G33" s="43"/>
    </row>
    <row r="35" spans="2:7" x14ac:dyDescent="0.25">
      <c r="B35" s="104" t="s">
        <v>678</v>
      </c>
    </row>
    <row r="36" spans="2:7" x14ac:dyDescent="0.25">
      <c r="B36" s="104"/>
    </row>
    <row r="37" spans="2:7" s="104" customFormat="1" ht="13.5" x14ac:dyDescent="0.25"/>
    <row r="38" spans="2:7" s="104" customFormat="1" ht="13.5" x14ac:dyDescent="0.25">
      <c r="B38" s="104" t="s">
        <v>679</v>
      </c>
    </row>
    <row r="39" spans="2:7" s="104" customFormat="1" ht="13.5" x14ac:dyDescent="0.25">
      <c r="B39" s="104" t="s">
        <v>680</v>
      </c>
    </row>
    <row r="40" spans="2:7" s="104" customFormat="1" ht="13.5" x14ac:dyDescent="0.25">
      <c r="B40" s="104" t="s">
        <v>7</v>
      </c>
    </row>
    <row r="41" spans="2:7" s="104" customFormat="1" ht="13.5" x14ac:dyDescent="0.25">
      <c r="B41" s="104" t="s">
        <v>681</v>
      </c>
    </row>
    <row r="42" spans="2:7" s="104" customFormat="1" ht="13.5" x14ac:dyDescent="0.25"/>
    <row r="43" spans="2:7" s="104" customFormat="1" ht="13.5" x14ac:dyDescent="0.25">
      <c r="B43" s="104" t="s">
        <v>88</v>
      </c>
    </row>
    <row r="44" spans="2:7" s="104" customFormat="1" ht="13.5" x14ac:dyDescent="0.25">
      <c r="B44" s="104" t="s">
        <v>356</v>
      </c>
    </row>
    <row r="45" spans="2:7" s="104" customFormat="1" ht="13.5" x14ac:dyDescent="0.25">
      <c r="B45" s="104" t="s">
        <v>89</v>
      </c>
    </row>
    <row r="46" spans="2:7" s="104" customFormat="1" ht="13.5" x14ac:dyDescent="0.25">
      <c r="B46" s="104" t="s">
        <v>90</v>
      </c>
    </row>
    <row r="47" spans="2:7" s="104" customFormat="1" ht="13.5" x14ac:dyDescent="0.25">
      <c r="B47" s="104" t="s">
        <v>682</v>
      </c>
    </row>
    <row r="48" spans="2:7" s="104" customFormat="1" ht="13.5" x14ac:dyDescent="0.25">
      <c r="B48" s="104" t="s">
        <v>91</v>
      </c>
    </row>
    <row r="49" spans="2:2" s="104" customFormat="1" ht="13.5" x14ac:dyDescent="0.25">
      <c r="B49" s="104" t="s">
        <v>92</v>
      </c>
    </row>
    <row r="50" spans="2:2" s="104" customFormat="1" ht="13.5" x14ac:dyDescent="0.25">
      <c r="B50" s="104" t="s">
        <v>683</v>
      </c>
    </row>
    <row r="51" spans="2:2" s="104" customFormat="1" ht="13.5" x14ac:dyDescent="0.25">
      <c r="B51" s="104" t="s">
        <v>684</v>
      </c>
    </row>
    <row r="52" spans="2:2" s="104" customFormat="1" ht="13.5" x14ac:dyDescent="0.25">
      <c r="B52" s="104" t="s">
        <v>685</v>
      </c>
    </row>
    <row r="53" spans="2:2" s="104" customFormat="1" ht="13.5" x14ac:dyDescent="0.25">
      <c r="B53" s="104" t="s">
        <v>686</v>
      </c>
    </row>
    <row r="54" spans="2:2" s="104" customFormat="1" ht="13.5" x14ac:dyDescent="0.25">
      <c r="B54" s="104" t="s">
        <v>687</v>
      </c>
    </row>
    <row r="55" spans="2:2" s="104" customFormat="1" ht="13.5" x14ac:dyDescent="0.25">
      <c r="B55" s="104" t="s">
        <v>688</v>
      </c>
    </row>
    <row r="56" spans="2:2" s="104" customFormat="1" ht="13.5" x14ac:dyDescent="0.25">
      <c r="B56" s="104" t="s">
        <v>689</v>
      </c>
    </row>
    <row r="57" spans="2:2" s="104" customFormat="1" ht="13.5" x14ac:dyDescent="0.25">
      <c r="B57" s="104" t="s">
        <v>690</v>
      </c>
    </row>
    <row r="58" spans="2:2" s="104" customFormat="1" ht="13.5" x14ac:dyDescent="0.25">
      <c r="B58" s="104" t="s">
        <v>691</v>
      </c>
    </row>
    <row r="59" spans="2:2" s="104" customFormat="1" ht="13.5" x14ac:dyDescent="0.25">
      <c r="B59" s="104" t="s">
        <v>692</v>
      </c>
    </row>
    <row r="60" spans="2:2" s="104" customFormat="1" ht="13.5" x14ac:dyDescent="0.25">
      <c r="B60" s="104" t="s">
        <v>693</v>
      </c>
    </row>
    <row r="61" spans="2:2" s="104" customFormat="1" ht="13.5" x14ac:dyDescent="0.25">
      <c r="B61" s="104" t="s">
        <v>694</v>
      </c>
    </row>
    <row r="62" spans="2:2" s="104" customFormat="1" ht="13.5" x14ac:dyDescent="0.25">
      <c r="B62" s="104" t="s">
        <v>695</v>
      </c>
    </row>
    <row r="63" spans="2:2" s="104" customFormat="1" ht="13.5" x14ac:dyDescent="0.25">
      <c r="B63" s="104" t="s">
        <v>91</v>
      </c>
    </row>
    <row r="64" spans="2:2" s="104" customFormat="1" ht="13.5" x14ac:dyDescent="0.25">
      <c r="B64" s="104" t="s">
        <v>696</v>
      </c>
    </row>
    <row r="65" spans="2:2" s="104" customFormat="1" ht="13.5" x14ac:dyDescent="0.25">
      <c r="B65" s="104" t="s">
        <v>697</v>
      </c>
    </row>
    <row r="66" spans="2:2" s="104" customFormat="1" ht="13.5" x14ac:dyDescent="0.25">
      <c r="B66" s="104" t="s">
        <v>88</v>
      </c>
    </row>
    <row r="67" spans="2:2" s="104" customFormat="1" ht="13.5" x14ac:dyDescent="0.25"/>
    <row r="68" spans="2:2" s="104" customFormat="1" ht="13.5" x14ac:dyDescent="0.25">
      <c r="B68" s="104" t="s">
        <v>28</v>
      </c>
    </row>
    <row r="69" spans="2:2" s="104" customFormat="1" ht="13.5" x14ac:dyDescent="0.25">
      <c r="B69" s="104" t="s">
        <v>698</v>
      </c>
    </row>
    <row r="70" spans="2:2" s="104" customFormat="1" ht="13.5" x14ac:dyDescent="0.25"/>
    <row r="71" spans="2:2" s="104" customFormat="1" ht="13.5" x14ac:dyDescent="0.25"/>
    <row r="72" spans="2:2" s="104" customFormat="1" ht="13.5" x14ac:dyDescent="0.25">
      <c r="B72" s="104" t="s">
        <v>93</v>
      </c>
    </row>
    <row r="73" spans="2:2" s="104" customFormat="1" ht="13.5" x14ac:dyDescent="0.25">
      <c r="B73" s="104" t="s">
        <v>699</v>
      </c>
    </row>
    <row r="74" spans="2:2" s="104" customFormat="1" ht="13.5" x14ac:dyDescent="0.25">
      <c r="B74" s="104" t="s">
        <v>7</v>
      </c>
    </row>
    <row r="75" spans="2:2" s="104" customFormat="1" ht="13.5" x14ac:dyDescent="0.25">
      <c r="B75" s="104" t="s">
        <v>700</v>
      </c>
    </row>
    <row r="76" spans="2:2" s="104" customFormat="1" ht="13.5" x14ac:dyDescent="0.25"/>
    <row r="77" spans="2:2" s="104" customFormat="1" ht="13.5" x14ac:dyDescent="0.25">
      <c r="B77" s="104" t="s">
        <v>88</v>
      </c>
    </row>
    <row r="78" spans="2:2" s="104" customFormat="1" ht="13.5" x14ac:dyDescent="0.25">
      <c r="B78" s="104" t="s">
        <v>356</v>
      </c>
    </row>
    <row r="79" spans="2:2" s="104" customFormat="1" ht="13.5" x14ac:dyDescent="0.25">
      <c r="B79" s="104" t="s">
        <v>89</v>
      </c>
    </row>
    <row r="80" spans="2:2" s="104" customFormat="1" ht="13.5" x14ac:dyDescent="0.25">
      <c r="B80" s="104" t="s">
        <v>90</v>
      </c>
    </row>
    <row r="81" spans="2:2" s="104" customFormat="1" ht="13.5" x14ac:dyDescent="0.25">
      <c r="B81" s="104" t="s">
        <v>701</v>
      </c>
    </row>
    <row r="82" spans="2:2" s="104" customFormat="1" ht="13.5" x14ac:dyDescent="0.25">
      <c r="B82" s="104" t="s">
        <v>91</v>
      </c>
    </row>
    <row r="83" spans="2:2" s="104" customFormat="1" ht="13.5" x14ac:dyDescent="0.25">
      <c r="B83" s="104" t="s">
        <v>92</v>
      </c>
    </row>
    <row r="84" spans="2:2" s="104" customFormat="1" ht="13.5" x14ac:dyDescent="0.25">
      <c r="B84" s="104" t="s">
        <v>702</v>
      </c>
    </row>
    <row r="85" spans="2:2" s="104" customFormat="1" ht="13.5" x14ac:dyDescent="0.25">
      <c r="B85" s="104" t="s">
        <v>703</v>
      </c>
    </row>
    <row r="86" spans="2:2" s="104" customFormat="1" ht="13.5" x14ac:dyDescent="0.25">
      <c r="B86" s="104" t="s">
        <v>704</v>
      </c>
    </row>
    <row r="87" spans="2:2" s="104" customFormat="1" ht="13.5" x14ac:dyDescent="0.25">
      <c r="B87" s="104" t="s">
        <v>705</v>
      </c>
    </row>
    <row r="88" spans="2:2" s="104" customFormat="1" ht="13.5" x14ac:dyDescent="0.25">
      <c r="B88" s="104" t="s">
        <v>706</v>
      </c>
    </row>
    <row r="89" spans="2:2" x14ac:dyDescent="0.25">
      <c r="B89" s="104" t="s">
        <v>707</v>
      </c>
    </row>
    <row r="90" spans="2:2" x14ac:dyDescent="0.25">
      <c r="B90" s="104" t="s">
        <v>708</v>
      </c>
    </row>
    <row r="91" spans="2:2" x14ac:dyDescent="0.25">
      <c r="B91" s="104" t="s">
        <v>709</v>
      </c>
    </row>
    <row r="92" spans="2:2" x14ac:dyDescent="0.25">
      <c r="B92" s="104" t="s">
        <v>710</v>
      </c>
    </row>
    <row r="93" spans="2:2" x14ac:dyDescent="0.25">
      <c r="B93" s="104" t="s">
        <v>711</v>
      </c>
    </row>
    <row r="94" spans="2:2" x14ac:dyDescent="0.25">
      <c r="B94" s="104" t="s">
        <v>91</v>
      </c>
    </row>
    <row r="95" spans="2:2" x14ac:dyDescent="0.25">
      <c r="B95" s="104" t="s">
        <v>712</v>
      </c>
    </row>
    <row r="96" spans="2:2" x14ac:dyDescent="0.25">
      <c r="B96" s="104" t="s">
        <v>713</v>
      </c>
    </row>
    <row r="97" spans="2:2" x14ac:dyDescent="0.25">
      <c r="B97" s="104" t="s">
        <v>88</v>
      </c>
    </row>
    <row r="98" spans="2:2" x14ac:dyDescent="0.25">
      <c r="B98" s="104"/>
    </row>
    <row r="99" spans="2:2" x14ac:dyDescent="0.25">
      <c r="B99" s="104" t="s">
        <v>28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opLeftCell="D16" workbookViewId="0"/>
  </sheetViews>
  <sheetFormatPr defaultRowHeight="15" x14ac:dyDescent="0.25"/>
  <cols>
    <col min="2" max="2" width="10.42578125" customWidth="1"/>
  </cols>
  <sheetData>
    <row r="1" spans="1:10" x14ac:dyDescent="0.25">
      <c r="A1" t="s">
        <v>13</v>
      </c>
    </row>
    <row r="2" spans="1:10" x14ac:dyDescent="0.25">
      <c r="B2" t="s">
        <v>714</v>
      </c>
    </row>
    <row r="3" spans="1:10" x14ac:dyDescent="0.25">
      <c r="B3" t="s">
        <v>87</v>
      </c>
      <c r="E3" t="s">
        <v>0</v>
      </c>
      <c r="H3" t="s">
        <v>1</v>
      </c>
    </row>
    <row r="4" spans="1:10" x14ac:dyDescent="0.25">
      <c r="B4" s="12" t="s">
        <v>58</v>
      </c>
      <c r="C4" s="12" t="s">
        <v>55</v>
      </c>
      <c r="D4" s="12" t="s">
        <v>45</v>
      </c>
      <c r="E4" s="12" t="s">
        <v>58</v>
      </c>
      <c r="F4" s="12" t="s">
        <v>55</v>
      </c>
      <c r="G4" s="12" t="s">
        <v>45</v>
      </c>
      <c r="H4" s="12" t="s">
        <v>58</v>
      </c>
      <c r="I4" s="12" t="s">
        <v>55</v>
      </c>
      <c r="J4" s="12" t="s">
        <v>45</v>
      </c>
    </row>
    <row r="5" spans="1:10" x14ac:dyDescent="0.25">
      <c r="B5" s="12"/>
      <c r="D5" s="13"/>
      <c r="E5" s="12"/>
      <c r="G5" s="13"/>
      <c r="H5" s="12"/>
      <c r="J5" s="13"/>
    </row>
    <row r="6" spans="1:10" x14ac:dyDescent="0.25">
      <c r="B6" s="12">
        <v>201001</v>
      </c>
      <c r="C6" s="12">
        <v>3.1086099999999998E-2</v>
      </c>
      <c r="D6" s="12">
        <v>25735</v>
      </c>
      <c r="E6" s="12">
        <v>201001</v>
      </c>
      <c r="F6" s="12">
        <v>2.27195E-2</v>
      </c>
      <c r="G6" s="12">
        <v>17606</v>
      </c>
      <c r="H6" s="12">
        <v>201001</v>
      </c>
      <c r="I6" s="12">
        <v>4.92065E-2</v>
      </c>
      <c r="J6" s="12">
        <v>8129</v>
      </c>
    </row>
    <row r="7" spans="1:10" x14ac:dyDescent="0.25">
      <c r="B7" s="12">
        <v>201002</v>
      </c>
      <c r="C7" s="12">
        <v>2.7848500000000002E-2</v>
      </c>
      <c r="D7" s="12">
        <v>25136</v>
      </c>
      <c r="E7" s="12">
        <v>201002</v>
      </c>
      <c r="F7" s="12">
        <v>2.3253099999999999E-2</v>
      </c>
      <c r="G7" s="12">
        <v>17202</v>
      </c>
      <c r="H7" s="12">
        <v>201002</v>
      </c>
      <c r="I7" s="12">
        <v>3.7811900000000002E-2</v>
      </c>
      <c r="J7" s="12">
        <v>7934</v>
      </c>
    </row>
    <row r="8" spans="1:10" x14ac:dyDescent="0.25">
      <c r="B8" s="12">
        <v>201003</v>
      </c>
      <c r="C8" s="12">
        <v>2.61966E-2</v>
      </c>
      <c r="D8" s="12">
        <v>26721</v>
      </c>
      <c r="E8" s="12">
        <v>201003</v>
      </c>
      <c r="F8" s="12">
        <v>2.8462500000000002E-2</v>
      </c>
      <c r="G8" s="12">
        <v>17567</v>
      </c>
      <c r="H8" s="12">
        <v>201003</v>
      </c>
      <c r="I8" s="12">
        <v>2.18484E-2</v>
      </c>
      <c r="J8" s="12">
        <v>9154</v>
      </c>
    </row>
    <row r="9" spans="1:10" x14ac:dyDescent="0.25">
      <c r="B9" s="12">
        <v>201101</v>
      </c>
      <c r="C9" s="12">
        <v>4.9247199999999998E-2</v>
      </c>
      <c r="D9" s="12">
        <v>28428</v>
      </c>
      <c r="E9" s="12">
        <v>201101</v>
      </c>
      <c r="F9" s="12">
        <v>3.71866E-2</v>
      </c>
      <c r="G9" s="12">
        <v>18824</v>
      </c>
      <c r="H9" s="12">
        <v>201101</v>
      </c>
      <c r="I9" s="12">
        <v>7.2886300000000001E-2</v>
      </c>
      <c r="J9" s="12">
        <v>9604</v>
      </c>
    </row>
    <row r="10" spans="1:10" x14ac:dyDescent="0.25">
      <c r="B10" s="12">
        <v>201102</v>
      </c>
      <c r="C10" s="12">
        <v>2.2782899999999998E-2</v>
      </c>
      <c r="D10" s="12">
        <v>17557</v>
      </c>
      <c r="E10" s="12">
        <v>201102</v>
      </c>
      <c r="F10" s="12">
        <v>3.4317100000000003E-2</v>
      </c>
      <c r="G10" s="12">
        <v>8742</v>
      </c>
      <c r="H10" s="12">
        <v>201102</v>
      </c>
      <c r="I10" s="12">
        <v>1.13443E-2</v>
      </c>
      <c r="J10" s="12">
        <v>8815</v>
      </c>
    </row>
    <row r="11" spans="1:10" x14ac:dyDescent="0.25">
      <c r="B11" s="12">
        <v>201103</v>
      </c>
      <c r="C11" s="12">
        <v>6.3952200000000001E-2</v>
      </c>
      <c r="D11" s="12">
        <v>23455</v>
      </c>
      <c r="E11" s="12">
        <v>201103</v>
      </c>
      <c r="F11" s="12">
        <v>7.7716499999999994E-2</v>
      </c>
      <c r="G11" s="12">
        <v>14154</v>
      </c>
      <c r="H11" s="12">
        <v>201103</v>
      </c>
      <c r="I11" s="12">
        <v>4.3006099999999998E-2</v>
      </c>
      <c r="J11" s="12">
        <v>9301</v>
      </c>
    </row>
    <row r="12" spans="1:10" x14ac:dyDescent="0.25">
      <c r="B12" s="12">
        <v>201201</v>
      </c>
      <c r="C12" s="12">
        <v>3.1019499999999998E-2</v>
      </c>
      <c r="D12" s="12">
        <v>29014</v>
      </c>
      <c r="E12" s="12">
        <v>201201</v>
      </c>
      <c r="F12" s="12">
        <v>3.7099899999999998E-2</v>
      </c>
      <c r="G12" s="12">
        <v>18868</v>
      </c>
      <c r="H12" s="12">
        <v>201201</v>
      </c>
      <c r="I12" s="12">
        <v>1.9712199999999999E-2</v>
      </c>
      <c r="J12" s="12">
        <v>10146</v>
      </c>
    </row>
    <row r="13" spans="1:10" x14ac:dyDescent="0.25">
      <c r="B13" s="12">
        <v>201202</v>
      </c>
      <c r="C13" s="12">
        <v>6.29107E-2</v>
      </c>
      <c r="D13" s="12">
        <v>28612</v>
      </c>
      <c r="E13" s="12">
        <v>201202</v>
      </c>
      <c r="F13" s="12">
        <v>6.35434E-2</v>
      </c>
      <c r="G13" s="12">
        <v>17311</v>
      </c>
      <c r="H13" s="12">
        <v>201202</v>
      </c>
      <c r="I13" s="12">
        <v>6.1941400000000001E-2</v>
      </c>
      <c r="J13" s="12">
        <v>11301</v>
      </c>
    </row>
    <row r="14" spans="1:10" x14ac:dyDescent="0.25">
      <c r="B14" s="12">
        <v>201203</v>
      </c>
      <c r="C14" s="12">
        <v>7.38423E-2</v>
      </c>
      <c r="D14" s="12">
        <v>28439</v>
      </c>
      <c r="E14" s="12">
        <v>201203</v>
      </c>
      <c r="F14" s="12">
        <v>7.0829199999999995E-2</v>
      </c>
      <c r="G14" s="12">
        <v>18354</v>
      </c>
      <c r="H14" s="12">
        <v>201203</v>
      </c>
      <c r="I14" s="12">
        <v>7.9325699999999999E-2</v>
      </c>
      <c r="J14" s="12">
        <v>10085</v>
      </c>
    </row>
    <row r="15" spans="1:10" x14ac:dyDescent="0.25">
      <c r="B15" s="12">
        <v>201301</v>
      </c>
      <c r="C15" s="12">
        <v>8.3167599999999994E-2</v>
      </c>
      <c r="D15" s="12">
        <v>27655</v>
      </c>
      <c r="E15" s="12">
        <v>201301</v>
      </c>
      <c r="F15" s="12">
        <v>0.10496659999999999</v>
      </c>
      <c r="G15" s="12">
        <v>18101</v>
      </c>
      <c r="H15" s="12">
        <v>201301</v>
      </c>
      <c r="I15" s="12">
        <v>4.1867300000000003E-2</v>
      </c>
      <c r="J15" s="12">
        <v>9554</v>
      </c>
    </row>
    <row r="16" spans="1:10" x14ac:dyDescent="0.25">
      <c r="B16" s="12">
        <v>201302</v>
      </c>
      <c r="C16" s="12">
        <v>2.5619400000000001E-2</v>
      </c>
      <c r="D16" s="12">
        <v>27323</v>
      </c>
      <c r="E16" s="12">
        <v>201302</v>
      </c>
      <c r="F16" s="12">
        <v>2.17498E-2</v>
      </c>
      <c r="G16" s="12">
        <v>18391</v>
      </c>
      <c r="H16" s="12">
        <v>201302</v>
      </c>
      <c r="I16" s="12">
        <v>3.3587100000000002E-2</v>
      </c>
      <c r="J16" s="12">
        <v>8932</v>
      </c>
    </row>
    <row r="17" spans="2:10" x14ac:dyDescent="0.25">
      <c r="B17" s="12">
        <v>201303</v>
      </c>
      <c r="C17" s="12">
        <v>6.1265100000000003E-2</v>
      </c>
      <c r="D17" s="12">
        <v>26116</v>
      </c>
      <c r="E17" s="12">
        <v>201303</v>
      </c>
      <c r="F17" s="12">
        <v>5.5922199999999998E-2</v>
      </c>
      <c r="G17" s="12">
        <v>17882</v>
      </c>
      <c r="H17" s="12">
        <v>201303</v>
      </c>
      <c r="I17" s="12">
        <v>7.2868600000000006E-2</v>
      </c>
      <c r="J17" s="12">
        <v>8234</v>
      </c>
    </row>
    <row r="18" spans="2:10" x14ac:dyDescent="0.25">
      <c r="B18" s="12">
        <v>201401</v>
      </c>
      <c r="C18" s="12">
        <v>4.9852199999999999E-2</v>
      </c>
      <c r="D18" s="12">
        <v>28083</v>
      </c>
      <c r="E18" s="12">
        <v>201401</v>
      </c>
      <c r="F18" s="12">
        <v>5.3884599999999998E-2</v>
      </c>
      <c r="G18" s="12">
        <v>20414</v>
      </c>
      <c r="H18" s="12">
        <v>201401</v>
      </c>
      <c r="I18" s="12">
        <v>3.91185E-2</v>
      </c>
      <c r="J18" s="12">
        <v>7669</v>
      </c>
    </row>
    <row r="19" spans="2:10" x14ac:dyDescent="0.25">
      <c r="B19" s="12">
        <v>201402</v>
      </c>
      <c r="C19" s="12">
        <v>6.6739000000000007E-2</v>
      </c>
      <c r="D19" s="12">
        <v>23974</v>
      </c>
      <c r="E19" s="12">
        <v>201402</v>
      </c>
      <c r="F19" s="12">
        <v>7.6804899999999995E-2</v>
      </c>
      <c r="G19" s="12">
        <v>15624</v>
      </c>
      <c r="H19" s="12">
        <v>201402</v>
      </c>
      <c r="I19" s="12">
        <v>4.7904200000000001E-2</v>
      </c>
      <c r="J19" s="12">
        <v>8350</v>
      </c>
    </row>
    <row r="20" spans="2:10" x14ac:dyDescent="0.25">
      <c r="B20" s="12">
        <v>201403</v>
      </c>
      <c r="C20" s="12">
        <v>7.1310600000000002E-2</v>
      </c>
      <c r="D20" s="12">
        <v>26644</v>
      </c>
      <c r="E20" s="12">
        <v>201403</v>
      </c>
      <c r="F20" s="12">
        <v>0.1106627</v>
      </c>
      <c r="G20" s="12">
        <v>15362</v>
      </c>
      <c r="H20" s="12">
        <v>201403</v>
      </c>
      <c r="I20" s="12">
        <v>1.7727400000000001E-2</v>
      </c>
      <c r="J20" s="12">
        <v>11282</v>
      </c>
    </row>
    <row r="21" spans="2:10" x14ac:dyDescent="0.25">
      <c r="B21" s="12">
        <v>201501</v>
      </c>
      <c r="C21" s="12">
        <v>0.23222580000000001</v>
      </c>
      <c r="D21" s="12">
        <v>27990</v>
      </c>
      <c r="E21" s="12">
        <v>201501</v>
      </c>
      <c r="F21" s="12">
        <v>0.22369890000000001</v>
      </c>
      <c r="G21" s="12">
        <v>15199</v>
      </c>
      <c r="H21" s="12">
        <v>201501</v>
      </c>
      <c r="I21" s="12">
        <v>0.24235789999999999</v>
      </c>
      <c r="J21" s="12">
        <v>12791</v>
      </c>
    </row>
    <row r="22" spans="2:10" x14ac:dyDescent="0.25">
      <c r="B22" s="12">
        <v>201502</v>
      </c>
      <c r="C22" s="12">
        <v>2.51824</v>
      </c>
      <c r="D22" s="12">
        <v>25494</v>
      </c>
      <c r="E22" s="12">
        <v>201502</v>
      </c>
      <c r="F22" s="12">
        <v>2.527104</v>
      </c>
      <c r="G22" s="12">
        <v>12821</v>
      </c>
      <c r="H22" s="12">
        <v>201502</v>
      </c>
      <c r="I22" s="12">
        <v>2.5092720000000002</v>
      </c>
      <c r="J22" s="12">
        <v>12673</v>
      </c>
    </row>
    <row r="23" spans="2:10" x14ac:dyDescent="0.25">
      <c r="B23" s="12">
        <v>201503</v>
      </c>
      <c r="C23" s="12">
        <v>4.2564929999999999</v>
      </c>
      <c r="D23" s="12">
        <v>25373</v>
      </c>
      <c r="E23" s="12">
        <v>201503</v>
      </c>
      <c r="F23" s="12">
        <v>4.0106529999999996</v>
      </c>
      <c r="G23" s="12">
        <v>12766</v>
      </c>
      <c r="H23" s="12">
        <v>201503</v>
      </c>
      <c r="I23" s="12">
        <v>4.505433</v>
      </c>
      <c r="J23" s="12">
        <v>12607</v>
      </c>
    </row>
    <row r="24" spans="2:10" x14ac:dyDescent="0.25">
      <c r="B24" s="12">
        <v>201601</v>
      </c>
      <c r="C24" s="12">
        <v>2.647516</v>
      </c>
      <c r="D24" s="12">
        <v>25760</v>
      </c>
      <c r="E24" s="12">
        <v>201601</v>
      </c>
      <c r="F24" s="12">
        <v>2.7729370000000002</v>
      </c>
      <c r="G24" s="12">
        <v>13199</v>
      </c>
      <c r="H24" s="12">
        <v>201601</v>
      </c>
      <c r="I24" s="12">
        <v>2.5157229999999999</v>
      </c>
      <c r="J24" s="12">
        <v>12561</v>
      </c>
    </row>
    <row r="25" spans="2:10" x14ac:dyDescent="0.25">
      <c r="B25" s="12">
        <v>201602</v>
      </c>
      <c r="C25" s="12">
        <v>2.2977020000000001</v>
      </c>
      <c r="D25" s="12">
        <v>27027</v>
      </c>
      <c r="E25" s="12">
        <v>201602</v>
      </c>
      <c r="F25" s="12">
        <v>2.0763609999999999</v>
      </c>
      <c r="G25" s="12">
        <v>13148</v>
      </c>
      <c r="H25" s="12">
        <v>201602</v>
      </c>
      <c r="I25" s="12">
        <v>2.5073850000000002</v>
      </c>
      <c r="J25" s="12">
        <v>13879</v>
      </c>
    </row>
    <row r="26" spans="2:10" x14ac:dyDescent="0.25">
      <c r="B26" s="12">
        <v>201603</v>
      </c>
      <c r="C26" s="12">
        <v>2.646747</v>
      </c>
      <c r="D26" s="12">
        <v>25503</v>
      </c>
      <c r="E26" s="12">
        <v>201603</v>
      </c>
      <c r="F26" s="12">
        <v>2.518996</v>
      </c>
      <c r="G26" s="12">
        <v>12108</v>
      </c>
      <c r="H26" s="12">
        <v>201603</v>
      </c>
      <c r="I26" s="12">
        <v>2.7622249999999999</v>
      </c>
      <c r="J26" s="12">
        <v>13395</v>
      </c>
    </row>
    <row r="27" spans="2:10" x14ac:dyDescent="0.25">
      <c r="B27" s="12">
        <v>201701</v>
      </c>
      <c r="C27" s="12">
        <v>1.826344</v>
      </c>
      <c r="D27" s="12">
        <v>26063</v>
      </c>
      <c r="E27" s="12">
        <v>201701</v>
      </c>
      <c r="F27" s="12">
        <v>1.547455</v>
      </c>
      <c r="G27" s="12">
        <v>11632</v>
      </c>
      <c r="H27" s="12">
        <v>201701</v>
      </c>
      <c r="I27" s="12">
        <v>2.0511400000000002</v>
      </c>
      <c r="J27" s="12">
        <v>14431</v>
      </c>
    </row>
    <row r="28" spans="2:10" x14ac:dyDescent="0.25">
      <c r="B28" s="12">
        <v>201702</v>
      </c>
      <c r="C28" s="12">
        <v>2.0703559999999999</v>
      </c>
      <c r="D28" s="12">
        <v>27773</v>
      </c>
      <c r="E28" s="12">
        <v>201702</v>
      </c>
      <c r="F28" s="12">
        <v>1.6373770000000001</v>
      </c>
      <c r="G28" s="12">
        <v>11665</v>
      </c>
      <c r="H28" s="12">
        <v>201702</v>
      </c>
      <c r="I28" s="12">
        <v>2.3839090000000001</v>
      </c>
      <c r="J28" s="12">
        <v>16108</v>
      </c>
    </row>
    <row r="29" spans="2:10" x14ac:dyDescent="0.25">
      <c r="B29" s="12">
        <v>201703</v>
      </c>
      <c r="C29" s="12">
        <v>2.1662119999999998</v>
      </c>
      <c r="D29" s="12">
        <v>31899</v>
      </c>
      <c r="E29" s="12">
        <v>201703</v>
      </c>
      <c r="F29" s="12">
        <v>1.5335049999999999</v>
      </c>
      <c r="G29" s="12">
        <v>15520</v>
      </c>
      <c r="H29" s="12">
        <v>201703</v>
      </c>
      <c r="I29" s="12">
        <v>2.7657370000000001</v>
      </c>
      <c r="J29" s="12">
        <v>16379</v>
      </c>
    </row>
    <row r="30" spans="2:10" x14ac:dyDescent="0.25">
      <c r="B30" s="12"/>
      <c r="D30" s="13"/>
      <c r="E30" s="12"/>
      <c r="G30" s="13"/>
      <c r="H30" s="12"/>
      <c r="J30" s="13"/>
    </row>
    <row r="31" spans="2:10" x14ac:dyDescent="0.25">
      <c r="B31" s="12" t="s">
        <v>30</v>
      </c>
      <c r="C31" s="12">
        <v>0.8973314</v>
      </c>
      <c r="D31" s="12">
        <v>635774</v>
      </c>
      <c r="E31" s="12" t="s">
        <v>30</v>
      </c>
      <c r="F31" s="12">
        <v>0.68759060000000005</v>
      </c>
      <c r="G31" s="12">
        <v>372460</v>
      </c>
      <c r="H31" s="12" t="s">
        <v>30</v>
      </c>
      <c r="I31" s="12">
        <v>1.1940120000000001</v>
      </c>
      <c r="J31" s="12">
        <v>263314</v>
      </c>
    </row>
    <row r="32" spans="2:10" x14ac:dyDescent="0.25">
      <c r="B32" s="12"/>
      <c r="C32" s="14"/>
      <c r="D32" s="15"/>
      <c r="E32" s="12"/>
      <c r="F32" s="14"/>
      <c r="G32" s="15"/>
      <c r="H32" s="12"/>
      <c r="I32" s="14"/>
      <c r="J32" s="15"/>
    </row>
    <row r="35" spans="2:2" x14ac:dyDescent="0.25">
      <c r="B35" s="41" t="s">
        <v>358</v>
      </c>
    </row>
    <row r="36" spans="2:2" x14ac:dyDescent="0.25">
      <c r="B36" s="41"/>
    </row>
    <row r="37" spans="2:2" x14ac:dyDescent="0.25">
      <c r="B37" s="41"/>
    </row>
    <row r="38" spans="2:2" x14ac:dyDescent="0.25">
      <c r="B38" s="41" t="s">
        <v>679</v>
      </c>
    </row>
    <row r="39" spans="2:2" x14ac:dyDescent="0.25">
      <c r="B39" s="41" t="s">
        <v>715</v>
      </c>
    </row>
    <row r="40" spans="2:2" x14ac:dyDescent="0.25">
      <c r="B40" s="41" t="s">
        <v>7</v>
      </c>
    </row>
    <row r="41" spans="2:2" x14ac:dyDescent="0.25">
      <c r="B41" s="41" t="s">
        <v>716</v>
      </c>
    </row>
    <row r="42" spans="2:2" x14ac:dyDescent="0.25">
      <c r="B42" s="41"/>
    </row>
    <row r="43" spans="2:2" x14ac:dyDescent="0.25">
      <c r="B43" s="41" t="s">
        <v>88</v>
      </c>
    </row>
    <row r="44" spans="2:2" x14ac:dyDescent="0.25">
      <c r="B44" s="41" t="s">
        <v>359</v>
      </c>
    </row>
    <row r="45" spans="2:2" x14ac:dyDescent="0.25">
      <c r="B45" s="41" t="s">
        <v>89</v>
      </c>
    </row>
    <row r="46" spans="2:2" x14ac:dyDescent="0.25">
      <c r="B46" s="41" t="s">
        <v>90</v>
      </c>
    </row>
    <row r="47" spans="2:2" x14ac:dyDescent="0.25">
      <c r="B47" s="41" t="s">
        <v>717</v>
      </c>
    </row>
    <row r="48" spans="2:2" x14ac:dyDescent="0.25">
      <c r="B48" s="41" t="s">
        <v>91</v>
      </c>
    </row>
    <row r="49" spans="2:2" x14ac:dyDescent="0.25">
      <c r="B49" s="41" t="s">
        <v>92</v>
      </c>
    </row>
    <row r="50" spans="2:2" x14ac:dyDescent="0.25">
      <c r="B50" s="41" t="s">
        <v>718</v>
      </c>
    </row>
    <row r="51" spans="2:2" x14ac:dyDescent="0.25">
      <c r="B51" s="41" t="s">
        <v>719</v>
      </c>
    </row>
    <row r="52" spans="2:2" x14ac:dyDescent="0.25">
      <c r="B52" s="41" t="s">
        <v>720</v>
      </c>
    </row>
    <row r="53" spans="2:2" x14ac:dyDescent="0.25">
      <c r="B53" s="41" t="s">
        <v>721</v>
      </c>
    </row>
    <row r="54" spans="2:2" x14ac:dyDescent="0.25">
      <c r="B54" s="41" t="s">
        <v>722</v>
      </c>
    </row>
    <row r="55" spans="2:2" x14ac:dyDescent="0.25">
      <c r="B55" s="41" t="s">
        <v>723</v>
      </c>
    </row>
    <row r="56" spans="2:2" x14ac:dyDescent="0.25">
      <c r="B56" s="41" t="s">
        <v>724</v>
      </c>
    </row>
    <row r="57" spans="2:2" x14ac:dyDescent="0.25">
      <c r="B57" s="41" t="s">
        <v>725</v>
      </c>
    </row>
    <row r="58" spans="2:2" x14ac:dyDescent="0.25">
      <c r="B58" s="41" t="s">
        <v>726</v>
      </c>
    </row>
    <row r="59" spans="2:2" x14ac:dyDescent="0.25">
      <c r="B59" s="41" t="s">
        <v>727</v>
      </c>
    </row>
    <row r="60" spans="2:2" x14ac:dyDescent="0.25">
      <c r="B60" s="41" t="s">
        <v>728</v>
      </c>
    </row>
    <row r="61" spans="2:2" x14ac:dyDescent="0.25">
      <c r="B61" s="41" t="s">
        <v>729</v>
      </c>
    </row>
    <row r="62" spans="2:2" x14ac:dyDescent="0.25">
      <c r="B62" s="41" t="s">
        <v>730</v>
      </c>
    </row>
    <row r="63" spans="2:2" x14ac:dyDescent="0.25">
      <c r="B63" s="41" t="s">
        <v>91</v>
      </c>
    </row>
    <row r="64" spans="2:2" x14ac:dyDescent="0.25">
      <c r="B64" s="41" t="s">
        <v>731</v>
      </c>
    </row>
    <row r="65" spans="2:2" x14ac:dyDescent="0.25">
      <c r="B65" s="41" t="s">
        <v>732</v>
      </c>
    </row>
    <row r="66" spans="2:2" x14ac:dyDescent="0.25">
      <c r="B66" s="41" t="s">
        <v>88</v>
      </c>
    </row>
    <row r="67" spans="2:2" x14ac:dyDescent="0.25">
      <c r="B67" s="41"/>
    </row>
    <row r="68" spans="2:2" x14ac:dyDescent="0.25">
      <c r="B68" s="41" t="s">
        <v>28</v>
      </c>
    </row>
    <row r="69" spans="2:2" x14ac:dyDescent="0.25">
      <c r="B69" s="41" t="s">
        <v>360</v>
      </c>
    </row>
    <row r="70" spans="2:2" x14ac:dyDescent="0.25">
      <c r="B70" s="41"/>
    </row>
    <row r="71" spans="2:2" x14ac:dyDescent="0.25">
      <c r="B71" s="41"/>
    </row>
    <row r="72" spans="2:2" x14ac:dyDescent="0.25">
      <c r="B72" s="41" t="s">
        <v>93</v>
      </c>
    </row>
    <row r="73" spans="2:2" x14ac:dyDescent="0.25">
      <c r="B73" s="41" t="s">
        <v>94</v>
      </c>
    </row>
    <row r="74" spans="2:2" x14ac:dyDescent="0.25">
      <c r="B74" s="41" t="s">
        <v>7</v>
      </c>
    </row>
    <row r="75" spans="2:2" x14ac:dyDescent="0.25">
      <c r="B75" s="41" t="s">
        <v>95</v>
      </c>
    </row>
    <row r="76" spans="2:2" x14ac:dyDescent="0.25">
      <c r="B76" s="41"/>
    </row>
    <row r="77" spans="2:2" x14ac:dyDescent="0.25">
      <c r="B77" s="41" t="s">
        <v>88</v>
      </c>
    </row>
    <row r="78" spans="2:2" x14ac:dyDescent="0.25">
      <c r="B78" s="41" t="s">
        <v>359</v>
      </c>
    </row>
    <row r="79" spans="2:2" x14ac:dyDescent="0.25">
      <c r="B79" s="41" t="s">
        <v>89</v>
      </c>
    </row>
    <row r="80" spans="2:2" x14ac:dyDescent="0.25">
      <c r="B80" s="41" t="s">
        <v>90</v>
      </c>
    </row>
    <row r="81" spans="2:2" x14ac:dyDescent="0.25">
      <c r="B81" s="41" t="s">
        <v>96</v>
      </c>
    </row>
    <row r="82" spans="2:2" x14ac:dyDescent="0.25">
      <c r="B82" s="41" t="s">
        <v>91</v>
      </c>
    </row>
    <row r="83" spans="2:2" x14ac:dyDescent="0.25">
      <c r="B83" s="41" t="s">
        <v>92</v>
      </c>
    </row>
    <row r="84" spans="2:2" x14ac:dyDescent="0.25">
      <c r="B84" s="41" t="s">
        <v>97</v>
      </c>
    </row>
    <row r="85" spans="2:2" x14ac:dyDescent="0.25">
      <c r="B85" s="41" t="s">
        <v>98</v>
      </c>
    </row>
    <row r="86" spans="2:2" x14ac:dyDescent="0.25">
      <c r="B86" s="41" t="s">
        <v>99</v>
      </c>
    </row>
    <row r="87" spans="2:2" x14ac:dyDescent="0.25">
      <c r="B87" s="41" t="s">
        <v>100</v>
      </c>
    </row>
    <row r="88" spans="2:2" x14ac:dyDescent="0.25">
      <c r="B88" s="41" t="s">
        <v>101</v>
      </c>
    </row>
    <row r="89" spans="2:2" x14ac:dyDescent="0.25">
      <c r="B89" s="41" t="s">
        <v>102</v>
      </c>
    </row>
    <row r="90" spans="2:2" x14ac:dyDescent="0.25">
      <c r="B90" s="41" t="s">
        <v>103</v>
      </c>
    </row>
    <row r="91" spans="2:2" x14ac:dyDescent="0.25">
      <c r="B91" s="41" t="s">
        <v>104</v>
      </c>
    </row>
    <row r="92" spans="2:2" x14ac:dyDescent="0.25">
      <c r="B92" s="41" t="s">
        <v>105</v>
      </c>
    </row>
    <row r="93" spans="2:2" x14ac:dyDescent="0.25">
      <c r="B93" s="41" t="s">
        <v>106</v>
      </c>
    </row>
    <row r="94" spans="2:2" x14ac:dyDescent="0.25">
      <c r="B94" s="41" t="s">
        <v>91</v>
      </c>
    </row>
    <row r="95" spans="2:2" x14ac:dyDescent="0.25">
      <c r="B95" s="41" t="s">
        <v>107</v>
      </c>
    </row>
    <row r="96" spans="2:2" x14ac:dyDescent="0.25">
      <c r="B96" s="41" t="s">
        <v>108</v>
      </c>
    </row>
    <row r="97" spans="2:2" x14ac:dyDescent="0.25">
      <c r="B97" s="41" t="s">
        <v>88</v>
      </c>
    </row>
    <row r="98" spans="2:2" x14ac:dyDescent="0.25">
      <c r="B98" s="41"/>
    </row>
    <row r="99" spans="2:2" x14ac:dyDescent="0.25">
      <c r="B99" s="41" t="s">
        <v>733</v>
      </c>
    </row>
    <row r="100" spans="2:2" x14ac:dyDescent="0.25">
      <c r="B100" s="41" t="s">
        <v>734</v>
      </c>
    </row>
    <row r="101" spans="2:2" x14ac:dyDescent="0.25">
      <c r="B101" s="41"/>
    </row>
    <row r="102" spans="2:2" x14ac:dyDescent="0.25">
      <c r="B102" s="41"/>
    </row>
    <row r="103" spans="2:2" x14ac:dyDescent="0.25">
      <c r="B103" s="41" t="s">
        <v>735</v>
      </c>
    </row>
    <row r="104" spans="2:2" x14ac:dyDescent="0.25">
      <c r="B104" s="41" t="s">
        <v>736</v>
      </c>
    </row>
    <row r="105" spans="2:2" x14ac:dyDescent="0.25">
      <c r="B105" s="41" t="s">
        <v>737</v>
      </c>
    </row>
    <row r="106" spans="2:2" x14ac:dyDescent="0.25">
      <c r="B106" s="41" t="s">
        <v>738</v>
      </c>
    </row>
    <row r="107" spans="2:2" x14ac:dyDescent="0.25">
      <c r="B107" s="41"/>
    </row>
    <row r="108" spans="2:2" x14ac:dyDescent="0.25">
      <c r="B108" s="41" t="s">
        <v>88</v>
      </c>
    </row>
    <row r="109" spans="2:2" x14ac:dyDescent="0.25">
      <c r="B109" s="41" t="s">
        <v>359</v>
      </c>
    </row>
    <row r="110" spans="2:2" x14ac:dyDescent="0.25">
      <c r="B110" s="41" t="s">
        <v>89</v>
      </c>
    </row>
    <row r="111" spans="2:2" x14ac:dyDescent="0.25">
      <c r="B111" s="41" t="s">
        <v>90</v>
      </c>
    </row>
    <row r="112" spans="2:2" x14ac:dyDescent="0.25">
      <c r="B112" s="41" t="s">
        <v>739</v>
      </c>
    </row>
    <row r="113" spans="2:2" x14ac:dyDescent="0.25">
      <c r="B113" s="41" t="s">
        <v>91</v>
      </c>
    </row>
    <row r="114" spans="2:2" x14ac:dyDescent="0.25">
      <c r="B114" s="41" t="s">
        <v>92</v>
      </c>
    </row>
    <row r="115" spans="2:2" x14ac:dyDescent="0.25">
      <c r="B115" s="41" t="s">
        <v>740</v>
      </c>
    </row>
    <row r="116" spans="2:2" x14ac:dyDescent="0.25">
      <c r="B116" s="41" t="s">
        <v>741</v>
      </c>
    </row>
    <row r="117" spans="2:2" x14ac:dyDescent="0.25">
      <c r="B117" s="41" t="s">
        <v>742</v>
      </c>
    </row>
    <row r="118" spans="2:2" x14ac:dyDescent="0.25">
      <c r="B118" s="41" t="s">
        <v>743</v>
      </c>
    </row>
    <row r="119" spans="2:2" x14ac:dyDescent="0.25">
      <c r="B119" s="41" t="s">
        <v>744</v>
      </c>
    </row>
    <row r="120" spans="2:2" x14ac:dyDescent="0.25">
      <c r="B120" s="41" t="s">
        <v>745</v>
      </c>
    </row>
    <row r="121" spans="2:2" x14ac:dyDescent="0.25">
      <c r="B121" s="41" t="s">
        <v>746</v>
      </c>
    </row>
    <row r="122" spans="2:2" x14ac:dyDescent="0.25">
      <c r="B122" s="41" t="s">
        <v>747</v>
      </c>
    </row>
    <row r="123" spans="2:2" x14ac:dyDescent="0.25">
      <c r="B123" s="41" t="s">
        <v>748</v>
      </c>
    </row>
    <row r="124" spans="2:2" x14ac:dyDescent="0.25">
      <c r="B124" s="41" t="s">
        <v>749</v>
      </c>
    </row>
    <row r="125" spans="2:2" x14ac:dyDescent="0.25">
      <c r="B125" s="41" t="s">
        <v>750</v>
      </c>
    </row>
    <row r="126" spans="2:2" x14ac:dyDescent="0.25">
      <c r="B126" s="41" t="s">
        <v>751</v>
      </c>
    </row>
    <row r="127" spans="2:2" x14ac:dyDescent="0.25">
      <c r="B127" s="41" t="s">
        <v>752</v>
      </c>
    </row>
    <row r="128" spans="2:2" x14ac:dyDescent="0.25">
      <c r="B128" s="41" t="s">
        <v>91</v>
      </c>
    </row>
    <row r="129" spans="2:2" x14ac:dyDescent="0.25">
      <c r="B129" s="41" t="s">
        <v>753</v>
      </c>
    </row>
    <row r="130" spans="2:2" x14ac:dyDescent="0.25">
      <c r="B130" s="41" t="s">
        <v>754</v>
      </c>
    </row>
    <row r="131" spans="2:2" x14ac:dyDescent="0.25">
      <c r="B131" s="41" t="s">
        <v>88</v>
      </c>
    </row>
    <row r="132" spans="2:2" x14ac:dyDescent="0.25">
      <c r="B132" s="41"/>
    </row>
    <row r="133" spans="2:2" x14ac:dyDescent="0.25">
      <c r="B133" s="41" t="s">
        <v>28</v>
      </c>
    </row>
    <row r="134" spans="2:2" x14ac:dyDescent="0.25">
      <c r="B134" s="41" t="s">
        <v>755</v>
      </c>
    </row>
    <row r="135" spans="2:2" x14ac:dyDescent="0.25">
      <c r="B135" s="41" t="s">
        <v>734</v>
      </c>
    </row>
    <row r="136" spans="2:2" x14ac:dyDescent="0.25">
      <c r="B136" s="41"/>
    </row>
    <row r="137" spans="2:2" x14ac:dyDescent="0.25">
      <c r="B137" s="41"/>
    </row>
    <row r="138" spans="2:2" x14ac:dyDescent="0.25">
      <c r="B138" s="41" t="s">
        <v>109</v>
      </c>
    </row>
    <row r="139" spans="2:2" x14ac:dyDescent="0.25">
      <c r="B139" s="41" t="s">
        <v>110</v>
      </c>
    </row>
    <row r="140" spans="2:2" x14ac:dyDescent="0.25">
      <c r="B140" s="41" t="s">
        <v>7</v>
      </c>
    </row>
    <row r="141" spans="2:2" x14ac:dyDescent="0.25">
      <c r="B141" s="41" t="s">
        <v>111</v>
      </c>
    </row>
    <row r="142" spans="2:2" x14ac:dyDescent="0.25">
      <c r="B142" s="41"/>
    </row>
    <row r="143" spans="2:2" x14ac:dyDescent="0.25">
      <c r="B143" s="41" t="s">
        <v>88</v>
      </c>
    </row>
    <row r="144" spans="2:2" x14ac:dyDescent="0.25">
      <c r="B144" s="41" t="s">
        <v>359</v>
      </c>
    </row>
    <row r="145" spans="2:2" x14ac:dyDescent="0.25">
      <c r="B145" s="41" t="s">
        <v>89</v>
      </c>
    </row>
    <row r="146" spans="2:2" x14ac:dyDescent="0.25">
      <c r="B146" s="41" t="s">
        <v>90</v>
      </c>
    </row>
    <row r="147" spans="2:2" x14ac:dyDescent="0.25">
      <c r="B147" s="41" t="s">
        <v>112</v>
      </c>
    </row>
    <row r="148" spans="2:2" x14ac:dyDescent="0.25">
      <c r="B148" s="41" t="s">
        <v>91</v>
      </c>
    </row>
    <row r="149" spans="2:2" x14ac:dyDescent="0.25">
      <c r="B149" s="41" t="s">
        <v>92</v>
      </c>
    </row>
    <row r="150" spans="2:2" x14ac:dyDescent="0.25">
      <c r="B150" s="41" t="s">
        <v>113</v>
      </c>
    </row>
    <row r="151" spans="2:2" x14ac:dyDescent="0.25">
      <c r="B151" s="41" t="s">
        <v>114</v>
      </c>
    </row>
    <row r="152" spans="2:2" x14ac:dyDescent="0.25">
      <c r="B152" s="41" t="s">
        <v>115</v>
      </c>
    </row>
    <row r="153" spans="2:2" x14ac:dyDescent="0.25">
      <c r="B153" s="41" t="s">
        <v>116</v>
      </c>
    </row>
    <row r="154" spans="2:2" x14ac:dyDescent="0.25">
      <c r="B154" s="41" t="s">
        <v>117</v>
      </c>
    </row>
    <row r="155" spans="2:2" x14ac:dyDescent="0.25">
      <c r="B155" s="41" t="s">
        <v>118</v>
      </c>
    </row>
    <row r="156" spans="2:2" x14ac:dyDescent="0.25">
      <c r="B156" s="41" t="s">
        <v>119</v>
      </c>
    </row>
    <row r="157" spans="2:2" x14ac:dyDescent="0.25">
      <c r="B157" s="41" t="s">
        <v>120</v>
      </c>
    </row>
    <row r="158" spans="2:2" x14ac:dyDescent="0.25">
      <c r="B158" s="41" t="s">
        <v>121</v>
      </c>
    </row>
    <row r="159" spans="2:2" x14ac:dyDescent="0.25">
      <c r="B159" s="41" t="s">
        <v>122</v>
      </c>
    </row>
    <row r="160" spans="2:2" x14ac:dyDescent="0.25">
      <c r="B160" s="41" t="s">
        <v>91</v>
      </c>
    </row>
    <row r="161" spans="2:2" x14ac:dyDescent="0.25">
      <c r="B161" s="41" t="s">
        <v>123</v>
      </c>
    </row>
    <row r="162" spans="2:2" x14ac:dyDescent="0.25">
      <c r="B162" s="41" t="s">
        <v>124</v>
      </c>
    </row>
    <row r="163" spans="2:2" x14ac:dyDescent="0.25">
      <c r="B163" s="41" t="s">
        <v>88</v>
      </c>
    </row>
    <row r="164" spans="2:2" x14ac:dyDescent="0.25">
      <c r="B164" s="41"/>
    </row>
    <row r="165" spans="2:2" x14ac:dyDescent="0.25">
      <c r="B165" s="41" t="s">
        <v>28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workbookViewId="0"/>
  </sheetViews>
  <sheetFormatPr defaultRowHeight="15" x14ac:dyDescent="0.25"/>
  <sheetData>
    <row r="1" spans="1:10" x14ac:dyDescent="0.25">
      <c r="A1" t="s">
        <v>13</v>
      </c>
    </row>
    <row r="3" spans="1:10" x14ac:dyDescent="0.25">
      <c r="B3" t="s">
        <v>87</v>
      </c>
      <c r="E3" t="s">
        <v>0</v>
      </c>
      <c r="H3" t="s">
        <v>1</v>
      </c>
    </row>
    <row r="4" spans="1:10" x14ac:dyDescent="0.25">
      <c r="B4" s="12" t="s">
        <v>58</v>
      </c>
      <c r="C4" s="12" t="s">
        <v>55</v>
      </c>
      <c r="D4" s="12" t="s">
        <v>45</v>
      </c>
      <c r="E4" s="12" t="s">
        <v>58</v>
      </c>
      <c r="F4" s="12" t="s">
        <v>55</v>
      </c>
      <c r="G4" s="12" t="s">
        <v>45</v>
      </c>
      <c r="H4" s="12" t="s">
        <v>58</v>
      </c>
      <c r="I4" s="12" t="s">
        <v>55</v>
      </c>
      <c r="J4" s="12" t="s">
        <v>45</v>
      </c>
    </row>
    <row r="5" spans="1:10" x14ac:dyDescent="0.25">
      <c r="B5" s="12"/>
      <c r="D5" s="13"/>
      <c r="E5" s="12"/>
      <c r="G5" s="13"/>
      <c r="H5" s="12"/>
      <c r="J5" s="13"/>
    </row>
    <row r="6" spans="1:10" x14ac:dyDescent="0.25">
      <c r="B6" s="12">
        <v>201001</v>
      </c>
      <c r="C6" s="12">
        <v>1.9584220000000001</v>
      </c>
      <c r="D6" s="12">
        <v>25735</v>
      </c>
      <c r="E6" s="12">
        <v>201001</v>
      </c>
      <c r="F6" s="12">
        <v>1.9084399999999999</v>
      </c>
      <c r="G6" s="12">
        <v>17606</v>
      </c>
      <c r="H6" s="12">
        <v>201001</v>
      </c>
      <c r="I6" s="12">
        <v>2.066675</v>
      </c>
      <c r="J6" s="12">
        <v>8129</v>
      </c>
    </row>
    <row r="7" spans="1:10" x14ac:dyDescent="0.25">
      <c r="B7" s="12">
        <v>201002</v>
      </c>
      <c r="C7" s="12">
        <v>1.4600569999999999</v>
      </c>
      <c r="D7" s="12">
        <v>25136</v>
      </c>
      <c r="E7" s="12">
        <v>201002</v>
      </c>
      <c r="F7" s="12">
        <v>1.3835599999999999</v>
      </c>
      <c r="G7" s="12">
        <v>17202</v>
      </c>
      <c r="H7" s="12">
        <v>201002</v>
      </c>
      <c r="I7" s="12">
        <v>1.6259140000000001</v>
      </c>
      <c r="J7" s="12">
        <v>7934</v>
      </c>
    </row>
    <row r="8" spans="1:10" x14ac:dyDescent="0.25">
      <c r="B8" s="12">
        <v>201003</v>
      </c>
      <c r="C8" s="12">
        <v>1.680326</v>
      </c>
      <c r="D8" s="12">
        <v>26721</v>
      </c>
      <c r="E8" s="12">
        <v>201003</v>
      </c>
      <c r="F8" s="12">
        <v>1.6678999999999999</v>
      </c>
      <c r="G8" s="12">
        <v>17567</v>
      </c>
      <c r="H8" s="12">
        <v>201003</v>
      </c>
      <c r="I8" s="12">
        <v>1.7041729999999999</v>
      </c>
      <c r="J8" s="12">
        <v>9154</v>
      </c>
    </row>
    <row r="9" spans="1:10" x14ac:dyDescent="0.25">
      <c r="B9" s="12">
        <v>201101</v>
      </c>
      <c r="C9" s="12">
        <v>1.5723929999999999</v>
      </c>
      <c r="D9" s="12">
        <v>28428</v>
      </c>
      <c r="E9" s="12">
        <v>201101</v>
      </c>
      <c r="F9" s="12">
        <v>1.460901</v>
      </c>
      <c r="G9" s="12">
        <v>18824</v>
      </c>
      <c r="H9" s="12">
        <v>201101</v>
      </c>
      <c r="I9" s="12">
        <v>1.7909200000000001</v>
      </c>
      <c r="J9" s="12">
        <v>9604</v>
      </c>
    </row>
    <row r="10" spans="1:10" x14ac:dyDescent="0.25">
      <c r="B10" s="12">
        <v>201102</v>
      </c>
      <c r="C10" s="12">
        <v>2.5972550000000001</v>
      </c>
      <c r="D10" s="12">
        <v>17557</v>
      </c>
      <c r="E10" s="12">
        <v>201102</v>
      </c>
      <c r="F10" s="12">
        <v>2.4136350000000002</v>
      </c>
      <c r="G10" s="12">
        <v>8742</v>
      </c>
      <c r="H10" s="12">
        <v>201102</v>
      </c>
      <c r="I10" s="12">
        <v>2.779353</v>
      </c>
      <c r="J10" s="12">
        <v>8815</v>
      </c>
    </row>
    <row r="11" spans="1:10" x14ac:dyDescent="0.25">
      <c r="B11" s="12">
        <v>201103</v>
      </c>
      <c r="C11" s="12">
        <v>1.9526749999999999</v>
      </c>
      <c r="D11" s="12">
        <v>23455</v>
      </c>
      <c r="E11" s="12">
        <v>201103</v>
      </c>
      <c r="F11" s="12">
        <v>1.8228059999999999</v>
      </c>
      <c r="G11" s="12">
        <v>14154</v>
      </c>
      <c r="H11" s="12">
        <v>201103</v>
      </c>
      <c r="I11" s="12">
        <v>2.1503060000000001</v>
      </c>
      <c r="J11" s="12">
        <v>9301</v>
      </c>
    </row>
    <row r="12" spans="1:10" x14ac:dyDescent="0.25">
      <c r="B12" s="12">
        <v>201201</v>
      </c>
      <c r="C12" s="12">
        <v>2.026608</v>
      </c>
      <c r="D12" s="12">
        <v>29014</v>
      </c>
      <c r="E12" s="12">
        <v>201201</v>
      </c>
      <c r="F12" s="12">
        <v>1.7701929999999999</v>
      </c>
      <c r="G12" s="12">
        <v>18868</v>
      </c>
      <c r="H12" s="12">
        <v>201201</v>
      </c>
      <c r="I12" s="12">
        <v>2.50345</v>
      </c>
      <c r="J12" s="12">
        <v>10146</v>
      </c>
    </row>
    <row r="13" spans="1:10" x14ac:dyDescent="0.25">
      <c r="B13" s="12">
        <v>201202</v>
      </c>
      <c r="C13" s="12">
        <v>2.1389629999999999</v>
      </c>
      <c r="D13" s="12">
        <v>28612</v>
      </c>
      <c r="E13" s="12">
        <v>201202</v>
      </c>
      <c r="F13" s="12">
        <v>2.1142629999999998</v>
      </c>
      <c r="G13" s="12">
        <v>17311</v>
      </c>
      <c r="H13" s="12">
        <v>201202</v>
      </c>
      <c r="I13" s="12">
        <v>2.1767989999999999</v>
      </c>
      <c r="J13" s="12">
        <v>11301</v>
      </c>
    </row>
    <row r="14" spans="1:10" x14ac:dyDescent="0.25">
      <c r="B14" s="12">
        <v>201203</v>
      </c>
      <c r="C14" s="12">
        <v>1.807377</v>
      </c>
      <c r="D14" s="12">
        <v>28439</v>
      </c>
      <c r="E14" s="12">
        <v>201203</v>
      </c>
      <c r="F14" s="12">
        <v>1.7925249999999999</v>
      </c>
      <c r="G14" s="12">
        <v>18354</v>
      </c>
      <c r="H14" s="12">
        <v>201203</v>
      </c>
      <c r="I14" s="12">
        <v>1.834408</v>
      </c>
      <c r="J14" s="12">
        <v>10085</v>
      </c>
    </row>
    <row r="15" spans="1:10" x14ac:dyDescent="0.25">
      <c r="B15" s="12">
        <v>201301</v>
      </c>
      <c r="C15" s="12">
        <v>2.1551260000000001</v>
      </c>
      <c r="D15" s="12">
        <v>27655</v>
      </c>
      <c r="E15" s="12">
        <v>201301</v>
      </c>
      <c r="F15" s="12">
        <v>2.0385610000000001</v>
      </c>
      <c r="G15" s="12">
        <v>18101</v>
      </c>
      <c r="H15" s="12">
        <v>201301</v>
      </c>
      <c r="I15" s="12">
        <v>2.3759679999999999</v>
      </c>
      <c r="J15" s="12">
        <v>9554</v>
      </c>
    </row>
    <row r="16" spans="1:10" x14ac:dyDescent="0.25">
      <c r="B16" s="12">
        <v>201302</v>
      </c>
      <c r="C16" s="12">
        <v>2.0495549999999998</v>
      </c>
      <c r="D16" s="12">
        <v>27323</v>
      </c>
      <c r="E16" s="12">
        <v>201302</v>
      </c>
      <c r="F16" s="12">
        <v>1.946604</v>
      </c>
      <c r="G16" s="12">
        <v>18391</v>
      </c>
      <c r="H16" s="12">
        <v>201302</v>
      </c>
      <c r="I16" s="12">
        <v>2.2615319999999999</v>
      </c>
      <c r="J16" s="12">
        <v>8932</v>
      </c>
    </row>
    <row r="17" spans="2:10" x14ac:dyDescent="0.25">
      <c r="B17" s="12">
        <v>201303</v>
      </c>
      <c r="C17" s="12">
        <v>1.7920050000000001</v>
      </c>
      <c r="D17" s="12">
        <v>26116</v>
      </c>
      <c r="E17" s="12">
        <v>201303</v>
      </c>
      <c r="F17" s="12">
        <v>1.582597</v>
      </c>
      <c r="G17" s="12">
        <v>17882</v>
      </c>
      <c r="H17" s="12">
        <v>201303</v>
      </c>
      <c r="I17" s="12">
        <v>2.2467820000000001</v>
      </c>
      <c r="J17" s="12">
        <v>8234</v>
      </c>
    </row>
    <row r="18" spans="2:10" x14ac:dyDescent="0.25">
      <c r="B18" s="12">
        <v>201401</v>
      </c>
      <c r="C18" s="12">
        <v>1.8552150000000001</v>
      </c>
      <c r="D18" s="12">
        <v>28083</v>
      </c>
      <c r="E18" s="12">
        <v>201401</v>
      </c>
      <c r="F18" s="12">
        <v>1.5675520000000001</v>
      </c>
      <c r="G18" s="12">
        <v>20414</v>
      </c>
      <c r="H18" s="12">
        <v>201401</v>
      </c>
      <c r="I18" s="12">
        <v>2.6209410000000002</v>
      </c>
      <c r="J18" s="12">
        <v>7669</v>
      </c>
    </row>
    <row r="19" spans="2:10" x14ac:dyDescent="0.25">
      <c r="B19" s="12">
        <v>201402</v>
      </c>
      <c r="C19" s="12">
        <v>2.9490280000000002</v>
      </c>
      <c r="D19" s="12">
        <v>23974</v>
      </c>
      <c r="E19" s="12">
        <v>201402</v>
      </c>
      <c r="F19" s="12">
        <v>2.7201740000000001</v>
      </c>
      <c r="G19" s="12">
        <v>15624</v>
      </c>
      <c r="H19" s="12">
        <v>201402</v>
      </c>
      <c r="I19" s="12">
        <v>3.377246</v>
      </c>
      <c r="J19" s="12">
        <v>8350</v>
      </c>
    </row>
    <row r="20" spans="2:10" x14ac:dyDescent="0.25">
      <c r="B20" s="12">
        <v>201403</v>
      </c>
      <c r="C20" s="12">
        <v>2.687284</v>
      </c>
      <c r="D20" s="12">
        <v>26644</v>
      </c>
      <c r="E20" s="12">
        <v>201403</v>
      </c>
      <c r="F20" s="12">
        <v>2.5582609999999999</v>
      </c>
      <c r="G20" s="12">
        <v>15362</v>
      </c>
      <c r="H20" s="12">
        <v>201403</v>
      </c>
      <c r="I20" s="12">
        <v>2.862968</v>
      </c>
      <c r="J20" s="12">
        <v>11282</v>
      </c>
    </row>
    <row r="21" spans="2:10" x14ac:dyDescent="0.25">
      <c r="B21" s="12">
        <v>201501</v>
      </c>
      <c r="C21" s="12">
        <v>4.640943</v>
      </c>
      <c r="D21" s="12">
        <v>27990</v>
      </c>
      <c r="E21" s="12">
        <v>201501</v>
      </c>
      <c r="F21" s="12">
        <v>4.5200339999999999</v>
      </c>
      <c r="G21" s="12">
        <v>15199</v>
      </c>
      <c r="H21" s="12">
        <v>201501</v>
      </c>
      <c r="I21" s="12">
        <v>4.7846140000000004</v>
      </c>
      <c r="J21" s="12">
        <v>12791</v>
      </c>
    </row>
    <row r="22" spans="2:10" x14ac:dyDescent="0.25">
      <c r="B22" s="12">
        <v>201502</v>
      </c>
      <c r="C22" s="12">
        <v>3.2439010000000001</v>
      </c>
      <c r="D22" s="12">
        <v>25494</v>
      </c>
      <c r="E22" s="12">
        <v>201502</v>
      </c>
      <c r="F22" s="12">
        <v>3.361672</v>
      </c>
      <c r="G22" s="12">
        <v>12821</v>
      </c>
      <c r="H22" s="12">
        <v>201502</v>
      </c>
      <c r="I22" s="12">
        <v>3.1247530000000001</v>
      </c>
      <c r="J22" s="12">
        <v>12673</v>
      </c>
    </row>
    <row r="23" spans="2:10" x14ac:dyDescent="0.25">
      <c r="B23" s="12">
        <v>201503</v>
      </c>
      <c r="C23" s="12">
        <v>6.9325659999999996</v>
      </c>
      <c r="D23" s="12">
        <v>25373</v>
      </c>
      <c r="E23" s="12">
        <v>201503</v>
      </c>
      <c r="F23" s="12">
        <v>7.0813100000000002</v>
      </c>
      <c r="G23" s="12">
        <v>12766</v>
      </c>
      <c r="H23" s="12">
        <v>201503</v>
      </c>
      <c r="I23" s="12">
        <v>6.7819469999999997</v>
      </c>
      <c r="J23" s="12">
        <v>12607</v>
      </c>
    </row>
    <row r="24" spans="2:10" x14ac:dyDescent="0.25">
      <c r="B24" s="12">
        <v>201601</v>
      </c>
      <c r="C24" s="12">
        <v>5.8268630000000003</v>
      </c>
      <c r="D24" s="12">
        <v>25760</v>
      </c>
      <c r="E24" s="12">
        <v>201601</v>
      </c>
      <c r="F24" s="12">
        <v>5.7504359999999997</v>
      </c>
      <c r="G24" s="12">
        <v>13199</v>
      </c>
      <c r="H24" s="12">
        <v>201601</v>
      </c>
      <c r="I24" s="12">
        <v>5.9071730000000002</v>
      </c>
      <c r="J24" s="12">
        <v>12561</v>
      </c>
    </row>
    <row r="25" spans="2:10" x14ac:dyDescent="0.25">
      <c r="B25" s="12">
        <v>201602</v>
      </c>
      <c r="C25" s="12">
        <v>6.0680059999999996</v>
      </c>
      <c r="D25" s="12">
        <v>27027</v>
      </c>
      <c r="E25" s="12">
        <v>201602</v>
      </c>
      <c r="F25" s="12">
        <v>5.7803469999999999</v>
      </c>
      <c r="G25" s="12">
        <v>13148</v>
      </c>
      <c r="H25" s="12">
        <v>201602</v>
      </c>
      <c r="I25" s="12">
        <v>6.3405139999999998</v>
      </c>
      <c r="J25" s="12">
        <v>13879</v>
      </c>
    </row>
    <row r="26" spans="2:10" x14ac:dyDescent="0.25">
      <c r="B26" s="12">
        <v>201603</v>
      </c>
      <c r="C26" s="12">
        <v>5.6660000000000004</v>
      </c>
      <c r="D26" s="12">
        <v>25503</v>
      </c>
      <c r="E26" s="12">
        <v>201603</v>
      </c>
      <c r="F26" s="12">
        <v>5.6161219999999998</v>
      </c>
      <c r="G26" s="12">
        <v>12108</v>
      </c>
      <c r="H26" s="12">
        <v>201603</v>
      </c>
      <c r="I26" s="12">
        <v>5.7110859999999999</v>
      </c>
      <c r="J26" s="12">
        <v>13395</v>
      </c>
    </row>
    <row r="27" spans="2:10" x14ac:dyDescent="0.25">
      <c r="B27" s="12">
        <v>201701</v>
      </c>
      <c r="C27" s="12">
        <v>5.0032610000000002</v>
      </c>
      <c r="D27" s="12">
        <v>26063</v>
      </c>
      <c r="E27" s="12">
        <v>201701</v>
      </c>
      <c r="F27" s="12">
        <v>4.9948420000000002</v>
      </c>
      <c r="G27" s="12">
        <v>11632</v>
      </c>
      <c r="H27" s="12">
        <v>201701</v>
      </c>
      <c r="I27" s="12">
        <v>5.0100480000000003</v>
      </c>
      <c r="J27" s="12">
        <v>14431</v>
      </c>
    </row>
    <row r="28" spans="2:10" x14ac:dyDescent="0.25">
      <c r="B28" s="12">
        <v>201702</v>
      </c>
      <c r="C28" s="12">
        <v>5.5593560000000002</v>
      </c>
      <c r="D28" s="12">
        <v>27773</v>
      </c>
      <c r="E28" s="12">
        <v>201702</v>
      </c>
      <c r="F28" s="12">
        <v>5.7951139999999999</v>
      </c>
      <c r="G28" s="12">
        <v>11665</v>
      </c>
      <c r="H28" s="12">
        <v>201702</v>
      </c>
      <c r="I28" s="12">
        <v>5.3886269999999996</v>
      </c>
      <c r="J28" s="12">
        <v>16108</v>
      </c>
    </row>
    <row r="29" spans="2:10" x14ac:dyDescent="0.25">
      <c r="B29" s="12">
        <v>201703</v>
      </c>
      <c r="C29" s="12">
        <v>3.9907210000000002</v>
      </c>
      <c r="D29" s="12">
        <v>31899</v>
      </c>
      <c r="E29" s="12">
        <v>201703</v>
      </c>
      <c r="F29" s="12">
        <v>3.724227</v>
      </c>
      <c r="G29" s="12">
        <v>15520</v>
      </c>
      <c r="H29" s="12">
        <v>201703</v>
      </c>
      <c r="I29" s="12">
        <v>4.2432379999999998</v>
      </c>
      <c r="J29" s="12">
        <v>16379</v>
      </c>
    </row>
    <row r="30" spans="2:10" x14ac:dyDescent="0.25">
      <c r="B30" s="12"/>
      <c r="D30" s="13"/>
      <c r="E30" s="12"/>
      <c r="G30" s="13"/>
      <c r="H30" s="12"/>
      <c r="J30" s="13"/>
    </row>
    <row r="31" spans="2:10" x14ac:dyDescent="0.25">
      <c r="B31" s="12" t="s">
        <v>30</v>
      </c>
      <c r="C31" s="12">
        <v>3.2330670000000001</v>
      </c>
      <c r="D31" s="12">
        <v>635774</v>
      </c>
      <c r="E31" s="12" t="s">
        <v>30</v>
      </c>
      <c r="F31" s="12">
        <v>2.911454</v>
      </c>
      <c r="G31" s="12">
        <v>372460</v>
      </c>
      <c r="H31" s="12" t="s">
        <v>30</v>
      </c>
      <c r="I31" s="12">
        <v>3.6879919999999999</v>
      </c>
      <c r="J31" s="12">
        <v>263314</v>
      </c>
    </row>
    <row r="32" spans="2:10" x14ac:dyDescent="0.25">
      <c r="B32" s="12"/>
      <c r="C32" s="14"/>
      <c r="D32" s="15"/>
      <c r="E32" s="12"/>
      <c r="F32" s="14"/>
      <c r="G32" s="15"/>
      <c r="H32" s="12"/>
      <c r="I32" s="14"/>
      <c r="J32" s="15"/>
    </row>
    <row r="35" spans="2:10" x14ac:dyDescent="0.25">
      <c r="B35" t="s">
        <v>87</v>
      </c>
      <c r="E35" t="s">
        <v>0</v>
      </c>
      <c r="H35" t="s">
        <v>1</v>
      </c>
    </row>
    <row r="36" spans="2:10" x14ac:dyDescent="0.25">
      <c r="B36" s="12" t="s">
        <v>58</v>
      </c>
      <c r="C36" s="12" t="s">
        <v>55</v>
      </c>
      <c r="D36" s="12" t="s">
        <v>45</v>
      </c>
      <c r="E36" s="12" t="s">
        <v>58</v>
      </c>
      <c r="F36" s="12" t="s">
        <v>55</v>
      </c>
      <c r="G36" s="12" t="s">
        <v>45</v>
      </c>
      <c r="H36" s="12" t="s">
        <v>58</v>
      </c>
      <c r="I36" s="12" t="s">
        <v>55</v>
      </c>
      <c r="J36" s="12" t="s">
        <v>45</v>
      </c>
    </row>
    <row r="37" spans="2:10" x14ac:dyDescent="0.25">
      <c r="B37" s="12"/>
      <c r="D37" s="13"/>
      <c r="E37" s="12"/>
      <c r="G37" s="13"/>
      <c r="H37" s="12"/>
      <c r="J37" s="13"/>
    </row>
    <row r="38" spans="2:10" x14ac:dyDescent="0.25">
      <c r="B38" s="12">
        <v>201001</v>
      </c>
      <c r="C38" s="12">
        <v>12.5</v>
      </c>
      <c r="D38" s="12">
        <v>8</v>
      </c>
      <c r="E38" s="12">
        <v>201001</v>
      </c>
      <c r="F38" s="12">
        <v>0</v>
      </c>
      <c r="G38" s="12">
        <v>4</v>
      </c>
      <c r="H38" s="12">
        <v>201001</v>
      </c>
      <c r="I38" s="12">
        <v>25</v>
      </c>
      <c r="J38" s="12">
        <v>4</v>
      </c>
    </row>
    <row r="39" spans="2:10" x14ac:dyDescent="0.25">
      <c r="B39" s="12">
        <v>201002</v>
      </c>
      <c r="C39" s="12">
        <v>0</v>
      </c>
      <c r="D39" s="12">
        <v>7</v>
      </c>
      <c r="E39" s="12">
        <v>201002</v>
      </c>
      <c r="F39" s="12">
        <v>0</v>
      </c>
      <c r="G39" s="12">
        <v>4</v>
      </c>
      <c r="H39" s="12">
        <v>201002</v>
      </c>
      <c r="I39" s="12">
        <v>0</v>
      </c>
      <c r="J39" s="12">
        <v>3</v>
      </c>
    </row>
    <row r="40" spans="2:10" x14ac:dyDescent="0.25">
      <c r="B40" s="12">
        <v>201003</v>
      </c>
      <c r="C40" s="12">
        <v>0</v>
      </c>
      <c r="D40" s="12">
        <v>7</v>
      </c>
      <c r="E40" s="12">
        <v>201003</v>
      </c>
      <c r="F40" s="12">
        <v>0</v>
      </c>
      <c r="G40" s="12">
        <v>5</v>
      </c>
      <c r="H40" s="12">
        <v>201003</v>
      </c>
      <c r="I40" s="12">
        <v>0</v>
      </c>
      <c r="J40" s="12">
        <v>2</v>
      </c>
    </row>
    <row r="41" spans="2:10" x14ac:dyDescent="0.25">
      <c r="B41" s="12">
        <v>201101</v>
      </c>
      <c r="C41" s="12">
        <v>0</v>
      </c>
      <c r="D41" s="12">
        <v>14</v>
      </c>
      <c r="E41" s="12">
        <v>201101</v>
      </c>
      <c r="F41" s="12">
        <v>0</v>
      </c>
      <c r="G41" s="12">
        <v>7</v>
      </c>
      <c r="H41" s="12">
        <v>201101</v>
      </c>
      <c r="I41" s="12">
        <v>0</v>
      </c>
      <c r="J41" s="12">
        <v>7</v>
      </c>
    </row>
    <row r="42" spans="2:10" x14ac:dyDescent="0.25">
      <c r="B42" s="12">
        <v>201102</v>
      </c>
      <c r="C42" s="12">
        <v>0</v>
      </c>
      <c r="D42" s="12">
        <v>4</v>
      </c>
      <c r="E42" s="12">
        <v>201102</v>
      </c>
      <c r="F42" s="12">
        <v>0</v>
      </c>
      <c r="G42" s="12">
        <v>3</v>
      </c>
      <c r="H42" s="12">
        <v>201102</v>
      </c>
      <c r="I42" s="12">
        <v>0</v>
      </c>
      <c r="J42" s="12">
        <v>1</v>
      </c>
    </row>
    <row r="43" spans="2:10" x14ac:dyDescent="0.25">
      <c r="B43" s="12">
        <v>201103</v>
      </c>
      <c r="C43" s="12">
        <v>0</v>
      </c>
      <c r="D43" s="12">
        <v>15</v>
      </c>
      <c r="E43" s="12">
        <v>201103</v>
      </c>
      <c r="F43" s="12">
        <v>0</v>
      </c>
      <c r="G43" s="12">
        <v>11</v>
      </c>
      <c r="H43" s="12">
        <v>201103</v>
      </c>
      <c r="I43" s="12">
        <v>0</v>
      </c>
      <c r="J43" s="12">
        <v>4</v>
      </c>
    </row>
    <row r="44" spans="2:10" x14ac:dyDescent="0.25">
      <c r="B44" s="12">
        <v>201201</v>
      </c>
      <c r="C44" s="12">
        <v>22.22222</v>
      </c>
      <c r="D44" s="12">
        <v>9</v>
      </c>
      <c r="E44" s="12">
        <v>201201</v>
      </c>
      <c r="F44" s="12">
        <v>28.571429999999999</v>
      </c>
      <c r="G44" s="12">
        <v>7</v>
      </c>
      <c r="H44" s="12">
        <v>201201</v>
      </c>
      <c r="I44" s="12">
        <v>0</v>
      </c>
      <c r="J44" s="12">
        <v>2</v>
      </c>
    </row>
    <row r="45" spans="2:10" x14ac:dyDescent="0.25">
      <c r="B45" s="12">
        <v>201202</v>
      </c>
      <c r="C45" s="12">
        <v>5.5555560000000002</v>
      </c>
      <c r="D45" s="12">
        <v>18</v>
      </c>
      <c r="E45" s="12">
        <v>201202</v>
      </c>
      <c r="F45" s="12">
        <v>9.0909089999999999</v>
      </c>
      <c r="G45" s="12">
        <v>11</v>
      </c>
      <c r="H45" s="12">
        <v>201202</v>
      </c>
      <c r="I45" s="12">
        <v>0</v>
      </c>
      <c r="J45" s="12">
        <v>7</v>
      </c>
    </row>
    <row r="46" spans="2:10" x14ac:dyDescent="0.25">
      <c r="B46" s="12">
        <v>201203</v>
      </c>
      <c r="C46" s="12">
        <v>0</v>
      </c>
      <c r="D46" s="12">
        <v>21</v>
      </c>
      <c r="E46" s="12">
        <v>201203</v>
      </c>
      <c r="F46" s="12">
        <v>0</v>
      </c>
      <c r="G46" s="12">
        <v>13</v>
      </c>
      <c r="H46" s="12">
        <v>201203</v>
      </c>
      <c r="I46" s="12">
        <v>0</v>
      </c>
      <c r="J46" s="12">
        <v>8</v>
      </c>
    </row>
    <row r="47" spans="2:10" x14ac:dyDescent="0.25">
      <c r="B47" s="12">
        <v>201301</v>
      </c>
      <c r="C47" s="12">
        <v>8.6956520000000008</v>
      </c>
      <c r="D47" s="12">
        <v>23</v>
      </c>
      <c r="E47" s="12">
        <v>201301</v>
      </c>
      <c r="F47" s="12">
        <v>10.52632</v>
      </c>
      <c r="G47" s="12">
        <v>19</v>
      </c>
      <c r="H47" s="12">
        <v>201301</v>
      </c>
      <c r="I47" s="12">
        <v>0</v>
      </c>
      <c r="J47" s="12">
        <v>4</v>
      </c>
    </row>
    <row r="48" spans="2:10" x14ac:dyDescent="0.25">
      <c r="B48" s="12">
        <v>201302</v>
      </c>
      <c r="C48" s="12">
        <v>0</v>
      </c>
      <c r="D48" s="12">
        <v>7</v>
      </c>
      <c r="E48" s="12">
        <v>201302</v>
      </c>
      <c r="F48" s="12">
        <v>0</v>
      </c>
      <c r="G48" s="12">
        <v>4</v>
      </c>
      <c r="H48" s="12">
        <v>201302</v>
      </c>
      <c r="I48" s="12">
        <v>0</v>
      </c>
      <c r="J48" s="12">
        <v>3</v>
      </c>
    </row>
    <row r="49" spans="2:12" x14ac:dyDescent="0.25">
      <c r="B49" s="12">
        <v>201303</v>
      </c>
      <c r="C49" s="12">
        <v>0</v>
      </c>
      <c r="D49" s="12">
        <v>16</v>
      </c>
      <c r="E49" s="12">
        <v>201303</v>
      </c>
      <c r="F49" s="12">
        <v>0</v>
      </c>
      <c r="G49" s="12">
        <v>10</v>
      </c>
      <c r="H49" s="12">
        <v>201303</v>
      </c>
      <c r="I49" s="12">
        <v>0</v>
      </c>
      <c r="J49" s="12">
        <v>6</v>
      </c>
    </row>
    <row r="50" spans="2:12" x14ac:dyDescent="0.25">
      <c r="B50" s="12">
        <v>201401</v>
      </c>
      <c r="C50" s="12">
        <v>0</v>
      </c>
      <c r="D50" s="12">
        <v>14</v>
      </c>
      <c r="E50" s="12">
        <v>201401</v>
      </c>
      <c r="F50" s="12">
        <v>0</v>
      </c>
      <c r="G50" s="12">
        <v>11</v>
      </c>
      <c r="H50" s="12">
        <v>201401</v>
      </c>
      <c r="I50" s="12">
        <v>0</v>
      </c>
      <c r="J50" s="12">
        <v>3</v>
      </c>
    </row>
    <row r="51" spans="2:12" x14ac:dyDescent="0.25">
      <c r="B51" s="12">
        <v>201402</v>
      </c>
      <c r="C51" s="12">
        <v>0</v>
      </c>
      <c r="D51" s="12">
        <v>16</v>
      </c>
      <c r="E51" s="12">
        <v>201402</v>
      </c>
      <c r="F51" s="12">
        <v>0</v>
      </c>
      <c r="G51" s="12">
        <v>12</v>
      </c>
      <c r="H51" s="12">
        <v>201402</v>
      </c>
      <c r="I51" s="12">
        <v>0</v>
      </c>
      <c r="J51" s="12">
        <v>4</v>
      </c>
    </row>
    <row r="52" spans="2:12" x14ac:dyDescent="0.25">
      <c r="B52" s="12">
        <v>201403</v>
      </c>
      <c r="C52" s="12">
        <v>10.52632</v>
      </c>
      <c r="D52" s="12">
        <v>19</v>
      </c>
      <c r="E52" s="12">
        <v>201403</v>
      </c>
      <c r="F52" s="12">
        <v>11.764709999999999</v>
      </c>
      <c r="G52" s="12">
        <v>17</v>
      </c>
      <c r="H52" s="12">
        <v>201403</v>
      </c>
      <c r="I52" s="12">
        <v>0</v>
      </c>
      <c r="J52" s="12">
        <v>2</v>
      </c>
    </row>
    <row r="53" spans="2:12" x14ac:dyDescent="0.25">
      <c r="B53" s="12">
        <v>201501</v>
      </c>
      <c r="C53" s="12">
        <v>20</v>
      </c>
      <c r="D53" s="12">
        <v>65</v>
      </c>
      <c r="E53" s="12">
        <v>201501</v>
      </c>
      <c r="F53" s="12">
        <v>23.529409999999999</v>
      </c>
      <c r="G53" s="12">
        <v>34</v>
      </c>
      <c r="H53" s="12">
        <v>201501</v>
      </c>
      <c r="I53" s="12">
        <v>16.12903</v>
      </c>
      <c r="J53" s="12">
        <v>31</v>
      </c>
      <c r="L53" s="12">
        <v>65</v>
      </c>
    </row>
    <row r="54" spans="2:12" x14ac:dyDescent="0.25">
      <c r="B54" s="12">
        <v>201502</v>
      </c>
      <c r="C54" s="12">
        <v>6.8535830000000004</v>
      </c>
      <c r="D54" s="12">
        <v>642</v>
      </c>
      <c r="E54" s="12">
        <v>201502</v>
      </c>
      <c r="F54" s="12">
        <v>8.0246910000000007</v>
      </c>
      <c r="G54" s="12">
        <v>324</v>
      </c>
      <c r="H54" s="12">
        <v>201502</v>
      </c>
      <c r="I54" s="12">
        <v>5.6603770000000004</v>
      </c>
      <c r="J54" s="12">
        <v>318</v>
      </c>
      <c r="L54" s="12">
        <v>642</v>
      </c>
    </row>
    <row r="55" spans="2:12" x14ac:dyDescent="0.25">
      <c r="B55" s="12">
        <v>201503</v>
      </c>
      <c r="C55" s="12">
        <v>16.481480000000001</v>
      </c>
      <c r="D55" s="12">
        <v>1080</v>
      </c>
      <c r="E55" s="12">
        <v>201503</v>
      </c>
      <c r="F55" s="12">
        <v>14.45313</v>
      </c>
      <c r="G55" s="12">
        <v>512</v>
      </c>
      <c r="H55" s="12">
        <v>201503</v>
      </c>
      <c r="I55" s="12">
        <v>18.30986</v>
      </c>
      <c r="J55" s="12">
        <v>568</v>
      </c>
      <c r="L55" s="12">
        <v>1080</v>
      </c>
    </row>
    <row r="56" spans="2:12" x14ac:dyDescent="0.25">
      <c r="B56" s="12">
        <v>201601</v>
      </c>
      <c r="C56" s="12">
        <v>16.42229</v>
      </c>
      <c r="D56" s="12">
        <v>682</v>
      </c>
      <c r="E56" s="12">
        <v>201601</v>
      </c>
      <c r="F56" s="12">
        <v>16.66667</v>
      </c>
      <c r="G56" s="12">
        <v>366</v>
      </c>
      <c r="H56" s="12">
        <v>201601</v>
      </c>
      <c r="I56" s="12">
        <v>16.139240000000001</v>
      </c>
      <c r="J56" s="12">
        <v>316</v>
      </c>
      <c r="L56" s="12">
        <v>682</v>
      </c>
    </row>
    <row r="57" spans="2:12" x14ac:dyDescent="0.25">
      <c r="B57" s="12">
        <v>201602</v>
      </c>
      <c r="C57" s="12">
        <v>16.58615</v>
      </c>
      <c r="D57" s="12">
        <v>621</v>
      </c>
      <c r="E57" s="12">
        <v>201602</v>
      </c>
      <c r="F57" s="12">
        <v>16.849820000000001</v>
      </c>
      <c r="G57" s="12">
        <v>273</v>
      </c>
      <c r="H57" s="12">
        <v>201602</v>
      </c>
      <c r="I57" s="12">
        <v>16.37931</v>
      </c>
      <c r="J57" s="12">
        <v>348</v>
      </c>
      <c r="L57" s="12">
        <v>621</v>
      </c>
    </row>
    <row r="58" spans="2:12" x14ac:dyDescent="0.25">
      <c r="B58" s="12">
        <v>201603</v>
      </c>
      <c r="C58" s="12">
        <v>20.296299999999999</v>
      </c>
      <c r="D58" s="12">
        <v>675</v>
      </c>
      <c r="E58" s="12">
        <v>201603</v>
      </c>
      <c r="F58" s="12">
        <v>20.655740000000002</v>
      </c>
      <c r="G58" s="12">
        <v>305</v>
      </c>
      <c r="H58" s="12">
        <v>201603</v>
      </c>
      <c r="I58" s="12">
        <v>20</v>
      </c>
      <c r="J58" s="12">
        <v>370</v>
      </c>
      <c r="L58" s="12">
        <v>675</v>
      </c>
    </row>
    <row r="59" spans="2:12" x14ac:dyDescent="0.25">
      <c r="B59" s="12">
        <v>201701</v>
      </c>
      <c r="C59" s="12">
        <v>14.91597</v>
      </c>
      <c r="D59" s="12">
        <v>476</v>
      </c>
      <c r="E59" s="12">
        <v>201701</v>
      </c>
      <c r="F59" s="12">
        <v>17.77778</v>
      </c>
      <c r="G59" s="12">
        <v>180</v>
      </c>
      <c r="H59" s="12">
        <v>201701</v>
      </c>
      <c r="I59" s="12">
        <v>13.17568</v>
      </c>
      <c r="J59" s="12">
        <v>296</v>
      </c>
      <c r="L59" s="12">
        <v>476</v>
      </c>
    </row>
    <row r="60" spans="2:12" x14ac:dyDescent="0.25">
      <c r="B60" s="12">
        <v>201702</v>
      </c>
      <c r="C60" s="12">
        <v>21.391300000000001</v>
      </c>
      <c r="D60" s="12">
        <v>575</v>
      </c>
      <c r="E60" s="12">
        <v>201702</v>
      </c>
      <c r="F60" s="12">
        <v>20.942409999999999</v>
      </c>
      <c r="G60" s="12">
        <v>191</v>
      </c>
      <c r="H60" s="12">
        <v>201702</v>
      </c>
      <c r="I60" s="12">
        <v>21.61458</v>
      </c>
      <c r="J60" s="12">
        <v>384</v>
      </c>
      <c r="L60" s="12">
        <v>575</v>
      </c>
    </row>
    <row r="61" spans="2:12" x14ac:dyDescent="0.25">
      <c r="B61" s="12">
        <v>201703</v>
      </c>
      <c r="C61" s="12">
        <v>18.089729999999999</v>
      </c>
      <c r="D61" s="12">
        <v>691</v>
      </c>
      <c r="E61" s="12">
        <v>201703</v>
      </c>
      <c r="F61" s="12">
        <v>17.64706</v>
      </c>
      <c r="G61" s="12">
        <v>238</v>
      </c>
      <c r="H61" s="12">
        <v>201703</v>
      </c>
      <c r="I61" s="12">
        <v>18.322299999999998</v>
      </c>
      <c r="J61" s="12">
        <v>453</v>
      </c>
      <c r="L61" s="12">
        <v>691</v>
      </c>
    </row>
    <row r="62" spans="2:12" x14ac:dyDescent="0.25">
      <c r="B62" s="12"/>
      <c r="D62" s="13"/>
      <c r="E62" s="12"/>
      <c r="G62" s="13"/>
      <c r="H62" s="12"/>
      <c r="J62" s="13"/>
      <c r="L62">
        <f>SUM(L53:L61)</f>
        <v>5507</v>
      </c>
    </row>
    <row r="63" spans="2:12" x14ac:dyDescent="0.25">
      <c r="B63" s="12" t="s">
        <v>30</v>
      </c>
      <c r="C63" s="12">
        <v>16.02103</v>
      </c>
      <c r="D63" s="12">
        <v>5705</v>
      </c>
      <c r="E63" s="12" t="s">
        <v>30</v>
      </c>
      <c r="F63" s="12">
        <v>15.57985</v>
      </c>
      <c r="G63" s="12">
        <v>2561</v>
      </c>
      <c r="H63" s="12" t="s">
        <v>30</v>
      </c>
      <c r="I63" s="12">
        <v>16.380410000000001</v>
      </c>
      <c r="J63" s="12">
        <v>3144</v>
      </c>
    </row>
    <row r="64" spans="2:12" x14ac:dyDescent="0.25">
      <c r="B64" s="12"/>
      <c r="C64" s="14"/>
      <c r="D64" s="15"/>
      <c r="E64" s="12"/>
      <c r="F64" s="14"/>
      <c r="G64" s="15"/>
      <c r="H64" s="12"/>
      <c r="I64" s="14"/>
      <c r="J64" s="15"/>
    </row>
    <row r="68" spans="2:2" x14ac:dyDescent="0.25">
      <c r="B68" s="41" t="s">
        <v>28</v>
      </c>
    </row>
    <row r="69" spans="2:2" x14ac:dyDescent="0.25">
      <c r="B69" s="41" t="s">
        <v>756</v>
      </c>
    </row>
    <row r="70" spans="2:2" x14ac:dyDescent="0.25">
      <c r="B70" s="41"/>
    </row>
    <row r="71" spans="2:2" x14ac:dyDescent="0.25">
      <c r="B71" s="41" t="s">
        <v>757</v>
      </c>
    </row>
    <row r="72" spans="2:2" x14ac:dyDescent="0.25">
      <c r="B72" s="41" t="s">
        <v>759</v>
      </c>
    </row>
    <row r="73" spans="2:2" x14ac:dyDescent="0.25">
      <c r="B73" s="41"/>
    </row>
    <row r="74" spans="2:2" x14ac:dyDescent="0.25">
      <c r="B74" s="41" t="s">
        <v>758</v>
      </c>
    </row>
    <row r="75" spans="2:2" x14ac:dyDescent="0.25">
      <c r="B75" s="41"/>
    </row>
    <row r="76" spans="2:2" x14ac:dyDescent="0.25">
      <c r="B76" s="41" t="s">
        <v>131</v>
      </c>
    </row>
    <row r="77" spans="2:2" x14ac:dyDescent="0.25">
      <c r="B77" s="41" t="s">
        <v>132</v>
      </c>
    </row>
    <row r="78" spans="2:2" x14ac:dyDescent="0.25">
      <c r="B78" s="41" t="s">
        <v>7</v>
      </c>
    </row>
    <row r="79" spans="2:2" x14ac:dyDescent="0.25">
      <c r="B79" s="41" t="s">
        <v>133</v>
      </c>
    </row>
    <row r="80" spans="2:2" x14ac:dyDescent="0.25">
      <c r="B80" s="41"/>
    </row>
    <row r="81" spans="2:2" x14ac:dyDescent="0.25">
      <c r="B81" s="41" t="s">
        <v>88</v>
      </c>
    </row>
    <row r="82" spans="2:2" x14ac:dyDescent="0.25">
      <c r="B82" s="41" t="s">
        <v>361</v>
      </c>
    </row>
    <row r="83" spans="2:2" x14ac:dyDescent="0.25">
      <c r="B83" s="41" t="s">
        <v>89</v>
      </c>
    </row>
    <row r="84" spans="2:2" x14ac:dyDescent="0.25">
      <c r="B84" s="41" t="s">
        <v>90</v>
      </c>
    </row>
    <row r="85" spans="2:2" x14ac:dyDescent="0.25">
      <c r="B85" s="41" t="s">
        <v>134</v>
      </c>
    </row>
    <row r="86" spans="2:2" x14ac:dyDescent="0.25">
      <c r="B86" s="41" t="s">
        <v>91</v>
      </c>
    </row>
    <row r="87" spans="2:2" x14ac:dyDescent="0.25">
      <c r="B87" s="41" t="s">
        <v>92</v>
      </c>
    </row>
    <row r="88" spans="2:2" x14ac:dyDescent="0.25">
      <c r="B88" s="41" t="s">
        <v>130</v>
      </c>
    </row>
    <row r="89" spans="2:2" x14ac:dyDescent="0.25">
      <c r="B89" s="41" t="s">
        <v>135</v>
      </c>
    </row>
    <row r="90" spans="2:2" x14ac:dyDescent="0.25">
      <c r="B90" s="41" t="s">
        <v>136</v>
      </c>
    </row>
    <row r="91" spans="2:2" x14ac:dyDescent="0.25">
      <c r="B91" s="41" t="s">
        <v>137</v>
      </c>
    </row>
    <row r="92" spans="2:2" x14ac:dyDescent="0.25">
      <c r="B92" s="41" t="s">
        <v>138</v>
      </c>
    </row>
    <row r="93" spans="2:2" x14ac:dyDescent="0.25">
      <c r="B93" s="41" t="s">
        <v>139</v>
      </c>
    </row>
    <row r="94" spans="2:2" x14ac:dyDescent="0.25">
      <c r="B94" s="41" t="s">
        <v>140</v>
      </c>
    </row>
    <row r="95" spans="2:2" x14ac:dyDescent="0.25">
      <c r="B95" s="41" t="s">
        <v>141</v>
      </c>
    </row>
    <row r="96" spans="2:2" x14ac:dyDescent="0.25">
      <c r="B96" s="41" t="s">
        <v>142</v>
      </c>
    </row>
    <row r="97" spans="2:2" x14ac:dyDescent="0.25">
      <c r="B97" s="41" t="s">
        <v>143</v>
      </c>
    </row>
    <row r="98" spans="2:2" x14ac:dyDescent="0.25">
      <c r="B98" s="41" t="s">
        <v>144</v>
      </c>
    </row>
    <row r="99" spans="2:2" x14ac:dyDescent="0.25">
      <c r="B99" s="41" t="s">
        <v>91</v>
      </c>
    </row>
    <row r="100" spans="2:2" x14ac:dyDescent="0.25">
      <c r="B100" s="41" t="s">
        <v>145</v>
      </c>
    </row>
    <row r="101" spans="2:2" x14ac:dyDescent="0.25">
      <c r="B101" s="41" t="s">
        <v>146</v>
      </c>
    </row>
    <row r="102" spans="2:2" x14ac:dyDescent="0.25">
      <c r="B102" s="41" t="s">
        <v>88</v>
      </c>
    </row>
    <row r="103" spans="2:2" x14ac:dyDescent="0.25">
      <c r="B103" s="41"/>
    </row>
    <row r="104" spans="2:2" x14ac:dyDescent="0.25">
      <c r="B104" s="41" t="s">
        <v>28</v>
      </c>
    </row>
    <row r="105" spans="2:2" x14ac:dyDescent="0.25">
      <c r="B105" s="41" t="s">
        <v>28</v>
      </c>
    </row>
    <row r="106" spans="2:2" x14ac:dyDescent="0.25">
      <c r="B106" s="41" t="s">
        <v>760</v>
      </c>
    </row>
    <row r="107" spans="2:2" x14ac:dyDescent="0.25">
      <c r="B107" s="41"/>
    </row>
    <row r="108" spans="2:2" x14ac:dyDescent="0.25">
      <c r="B108" s="41" t="s">
        <v>757</v>
      </c>
    </row>
    <row r="109" spans="2:2" x14ac:dyDescent="0.25">
      <c r="B109" s="41" t="s">
        <v>761</v>
      </c>
    </row>
    <row r="110" spans="2:2" x14ac:dyDescent="0.25">
      <c r="B110" s="41"/>
    </row>
    <row r="111" spans="2:2" x14ac:dyDescent="0.25">
      <c r="B111" s="41"/>
    </row>
    <row r="112" spans="2:2" x14ac:dyDescent="0.25">
      <c r="B112" s="41" t="s">
        <v>150</v>
      </c>
    </row>
    <row r="113" spans="2:2" x14ac:dyDescent="0.25">
      <c r="B113" s="41" t="s">
        <v>151</v>
      </c>
    </row>
    <row r="114" spans="2:2" x14ac:dyDescent="0.25">
      <c r="B114" s="41" t="s">
        <v>7</v>
      </c>
    </row>
    <row r="115" spans="2:2" x14ac:dyDescent="0.25">
      <c r="B115" s="41" t="s">
        <v>152</v>
      </c>
    </row>
    <row r="116" spans="2:2" x14ac:dyDescent="0.25">
      <c r="B116" s="41"/>
    </row>
    <row r="117" spans="2:2" x14ac:dyDescent="0.25">
      <c r="B117" s="41" t="s">
        <v>88</v>
      </c>
    </row>
    <row r="118" spans="2:2" x14ac:dyDescent="0.25">
      <c r="B118" s="41" t="s">
        <v>762</v>
      </c>
    </row>
    <row r="119" spans="2:2" x14ac:dyDescent="0.25">
      <c r="B119" s="41" t="s">
        <v>89</v>
      </c>
    </row>
    <row r="120" spans="2:2" x14ac:dyDescent="0.25">
      <c r="B120" s="41" t="s">
        <v>90</v>
      </c>
    </row>
    <row r="121" spans="2:2" x14ac:dyDescent="0.25">
      <c r="B121" s="41" t="s">
        <v>153</v>
      </c>
    </row>
    <row r="122" spans="2:2" x14ac:dyDescent="0.25">
      <c r="B122" s="41" t="s">
        <v>91</v>
      </c>
    </row>
    <row r="123" spans="2:2" x14ac:dyDescent="0.25">
      <c r="B123" s="41" t="s">
        <v>92</v>
      </c>
    </row>
    <row r="124" spans="2:2" x14ac:dyDescent="0.25">
      <c r="B124" s="41" t="s">
        <v>130</v>
      </c>
    </row>
    <row r="125" spans="2:2" x14ac:dyDescent="0.25">
      <c r="B125" s="41" t="s">
        <v>154</v>
      </c>
    </row>
    <row r="126" spans="2:2" x14ac:dyDescent="0.25">
      <c r="B126" s="41" t="s">
        <v>155</v>
      </c>
    </row>
    <row r="127" spans="2:2" x14ac:dyDescent="0.25">
      <c r="B127" s="41" t="s">
        <v>156</v>
      </c>
    </row>
    <row r="128" spans="2:2" x14ac:dyDescent="0.25">
      <c r="B128" s="41" t="s">
        <v>157</v>
      </c>
    </row>
    <row r="129" spans="2:2" x14ac:dyDescent="0.25">
      <c r="B129" s="41" t="s">
        <v>158</v>
      </c>
    </row>
    <row r="130" spans="2:2" x14ac:dyDescent="0.25">
      <c r="B130" s="41" t="s">
        <v>159</v>
      </c>
    </row>
    <row r="131" spans="2:2" x14ac:dyDescent="0.25">
      <c r="B131" s="41" t="s">
        <v>160</v>
      </c>
    </row>
    <row r="132" spans="2:2" x14ac:dyDescent="0.25">
      <c r="B132" s="41" t="s">
        <v>161</v>
      </c>
    </row>
    <row r="133" spans="2:2" x14ac:dyDescent="0.25">
      <c r="B133" s="41" t="s">
        <v>162</v>
      </c>
    </row>
    <row r="134" spans="2:2" x14ac:dyDescent="0.25">
      <c r="B134" s="41" t="s">
        <v>144</v>
      </c>
    </row>
    <row r="135" spans="2:2" x14ac:dyDescent="0.25">
      <c r="B135" s="41" t="s">
        <v>91</v>
      </c>
    </row>
    <row r="136" spans="2:2" x14ac:dyDescent="0.25">
      <c r="B136" s="41" t="s">
        <v>163</v>
      </c>
    </row>
    <row r="137" spans="2:2" x14ac:dyDescent="0.25">
      <c r="B137" s="41" t="s">
        <v>164</v>
      </c>
    </row>
    <row r="138" spans="2:2" x14ac:dyDescent="0.25">
      <c r="B138" s="41" t="s">
        <v>88</v>
      </c>
    </row>
    <row r="139" spans="2:2" x14ac:dyDescent="0.25">
      <c r="B139" s="41"/>
    </row>
    <row r="140" spans="2:2" x14ac:dyDescent="0.25">
      <c r="B140" s="41" t="s">
        <v>28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workbookViewId="0"/>
  </sheetViews>
  <sheetFormatPr defaultRowHeight="15" x14ac:dyDescent="0.25"/>
  <cols>
    <col min="3" max="3" width="28.140625" customWidth="1"/>
  </cols>
  <sheetData>
    <row r="1" spans="1:7" x14ac:dyDescent="0.25">
      <c r="A1" t="s">
        <v>13</v>
      </c>
    </row>
    <row r="3" spans="1:7" x14ac:dyDescent="0.25">
      <c r="C3" t="s">
        <v>310</v>
      </c>
    </row>
    <row r="4" spans="1:7" x14ac:dyDescent="0.25">
      <c r="C4" s="12" t="s">
        <v>425</v>
      </c>
      <c r="D4" s="12">
        <v>0</v>
      </c>
      <c r="E4" s="12">
        <v>1</v>
      </c>
      <c r="F4" s="12" t="s">
        <v>30</v>
      </c>
      <c r="G4" s="9" t="s">
        <v>32</v>
      </c>
    </row>
    <row r="5" spans="1:7" x14ac:dyDescent="0.25">
      <c r="C5" s="12"/>
      <c r="D5" s="12"/>
      <c r="F5" s="13"/>
      <c r="G5" s="9"/>
    </row>
    <row r="6" spans="1:7" x14ac:dyDescent="0.25">
      <c r="C6" s="12">
        <v>2010</v>
      </c>
      <c r="D6" s="16">
        <v>77570</v>
      </c>
      <c r="E6" s="12">
        <v>22</v>
      </c>
      <c r="F6" s="16">
        <v>77592</v>
      </c>
      <c r="G6" s="39">
        <f>E6/F6*100</f>
        <v>2.8353438498814307E-2</v>
      </c>
    </row>
    <row r="7" spans="1:7" x14ac:dyDescent="0.25">
      <c r="C7" s="12">
        <v>2011</v>
      </c>
      <c r="D7" s="16">
        <v>69407</v>
      </c>
      <c r="E7" s="12">
        <v>33</v>
      </c>
      <c r="F7" s="16">
        <v>69440</v>
      </c>
      <c r="G7" s="39">
        <f t="shared" ref="G7:G15" si="0">E7/F7*100</f>
        <v>4.752304147465438E-2</v>
      </c>
    </row>
    <row r="8" spans="1:7" x14ac:dyDescent="0.25">
      <c r="C8" s="12">
        <v>2012</v>
      </c>
      <c r="D8" s="16">
        <v>86017</v>
      </c>
      <c r="E8" s="12">
        <v>48</v>
      </c>
      <c r="F8" s="16">
        <v>86065</v>
      </c>
      <c r="G8" s="39">
        <f t="shared" si="0"/>
        <v>5.5771800383431124E-2</v>
      </c>
    </row>
    <row r="9" spans="1:7" x14ac:dyDescent="0.25">
      <c r="C9" s="12">
        <v>2013</v>
      </c>
      <c r="D9" s="16">
        <v>81048</v>
      </c>
      <c r="E9" s="12">
        <v>46</v>
      </c>
      <c r="F9" s="16">
        <v>81094</v>
      </c>
      <c r="G9" s="39">
        <f t="shared" si="0"/>
        <v>5.6724295262288206E-2</v>
      </c>
    </row>
    <row r="10" spans="1:7" x14ac:dyDescent="0.25">
      <c r="C10" s="12">
        <v>2014</v>
      </c>
      <c r="D10" s="16">
        <v>78652</v>
      </c>
      <c r="E10" s="12">
        <v>49</v>
      </c>
      <c r="F10" s="16">
        <v>78701</v>
      </c>
      <c r="G10" s="39">
        <f t="shared" si="0"/>
        <v>6.2260962376589873E-2</v>
      </c>
    </row>
    <row r="11" spans="1:7" x14ac:dyDescent="0.25">
      <c r="C11" s="12">
        <v>2015</v>
      </c>
      <c r="D11" s="16">
        <v>77070</v>
      </c>
      <c r="E11" s="16">
        <v>1787</v>
      </c>
      <c r="F11" s="16">
        <v>78857</v>
      </c>
      <c r="G11" s="39">
        <f t="shared" si="0"/>
        <v>2.2661272937088652</v>
      </c>
    </row>
    <row r="12" spans="1:7" x14ac:dyDescent="0.25">
      <c r="C12" s="12">
        <v>2016</v>
      </c>
      <c r="D12" s="16">
        <v>76312</v>
      </c>
      <c r="E12" s="16">
        <v>1978</v>
      </c>
      <c r="F12" s="16">
        <v>78290</v>
      </c>
      <c r="G12" s="39">
        <f t="shared" si="0"/>
        <v>2.5265040235023632</v>
      </c>
    </row>
    <row r="13" spans="1:7" x14ac:dyDescent="0.25">
      <c r="C13" s="12">
        <v>2017</v>
      </c>
      <c r="D13" s="16">
        <v>83993</v>
      </c>
      <c r="E13" s="16">
        <v>1742</v>
      </c>
      <c r="F13" s="16">
        <v>85735</v>
      </c>
      <c r="G13" s="39">
        <f t="shared" si="0"/>
        <v>2.0318423047763456</v>
      </c>
    </row>
    <row r="14" spans="1:7" x14ac:dyDescent="0.25">
      <c r="C14" s="12"/>
      <c r="D14" s="12"/>
      <c r="F14" s="13"/>
      <c r="G14" s="39"/>
    </row>
    <row r="15" spans="1:7" x14ac:dyDescent="0.25">
      <c r="C15" s="12" t="s">
        <v>30</v>
      </c>
      <c r="D15" s="16">
        <v>630069</v>
      </c>
      <c r="E15" s="16">
        <v>5705</v>
      </c>
      <c r="F15" s="16">
        <v>635774</v>
      </c>
      <c r="G15" s="39">
        <f t="shared" si="0"/>
        <v>0.89733144167581558</v>
      </c>
    </row>
    <row r="16" spans="1:7" x14ac:dyDescent="0.25">
      <c r="C16" s="88"/>
      <c r="D16" s="47"/>
      <c r="E16" s="47"/>
      <c r="F16" s="47"/>
      <c r="G16" s="47"/>
    </row>
    <row r="17" spans="3:7" x14ac:dyDescent="0.25">
      <c r="C17" s="43"/>
      <c r="D17" s="38"/>
      <c r="E17" s="38"/>
    </row>
    <row r="18" spans="3:7" x14ac:dyDescent="0.25">
      <c r="C18" s="87" t="s">
        <v>763</v>
      </c>
      <c r="D18" s="38"/>
      <c r="E18" s="38"/>
    </row>
    <row r="19" spans="3:7" x14ac:dyDescent="0.25">
      <c r="C19" t="s">
        <v>426</v>
      </c>
    </row>
    <row r="20" spans="3:7" x14ac:dyDescent="0.25">
      <c r="C20" s="12" t="s">
        <v>168</v>
      </c>
      <c r="D20" s="21"/>
      <c r="E20" s="21"/>
      <c r="F20" s="22"/>
      <c r="G20" s="9" t="s">
        <v>32</v>
      </c>
    </row>
    <row r="21" spans="3:7" x14ac:dyDescent="0.25">
      <c r="C21" s="12" t="s">
        <v>425</v>
      </c>
      <c r="D21" s="12">
        <v>0</v>
      </c>
      <c r="E21" s="12">
        <v>1</v>
      </c>
      <c r="F21" s="12" t="s">
        <v>30</v>
      </c>
      <c r="G21" s="9"/>
    </row>
    <row r="22" spans="3:7" x14ac:dyDescent="0.25">
      <c r="C22" s="12"/>
      <c r="D22" s="12"/>
      <c r="F22" s="13"/>
      <c r="G22" s="39"/>
    </row>
    <row r="23" spans="3:7" x14ac:dyDescent="0.25">
      <c r="C23" s="12">
        <v>2010</v>
      </c>
      <c r="D23" s="12">
        <v>21</v>
      </c>
      <c r="E23" s="12">
        <v>1</v>
      </c>
      <c r="F23" s="12">
        <v>22</v>
      </c>
      <c r="G23" s="39">
        <f t="shared" ref="G23:G32" si="1">E23/F23*100</f>
        <v>4.5454545454545459</v>
      </c>
    </row>
    <row r="24" spans="3:7" x14ac:dyDescent="0.25">
      <c r="C24" s="12">
        <v>2011</v>
      </c>
      <c r="D24" s="12">
        <v>31</v>
      </c>
      <c r="E24" s="12">
        <v>2</v>
      </c>
      <c r="F24" s="12">
        <v>33</v>
      </c>
      <c r="G24" s="39">
        <f t="shared" si="1"/>
        <v>6.0606060606060606</v>
      </c>
    </row>
    <row r="25" spans="3:7" x14ac:dyDescent="0.25">
      <c r="C25" s="12">
        <v>2012</v>
      </c>
      <c r="D25" s="12">
        <v>47</v>
      </c>
      <c r="E25" s="12">
        <v>1</v>
      </c>
      <c r="F25" s="12">
        <v>48</v>
      </c>
      <c r="G25" s="39">
        <f t="shared" si="1"/>
        <v>2.083333333333333</v>
      </c>
    </row>
    <row r="26" spans="3:7" x14ac:dyDescent="0.25">
      <c r="C26" s="12">
        <v>2013</v>
      </c>
      <c r="D26" s="12">
        <v>44</v>
      </c>
      <c r="E26" s="12">
        <v>2</v>
      </c>
      <c r="F26" s="12">
        <v>46</v>
      </c>
      <c r="G26" s="39">
        <f t="shared" si="1"/>
        <v>4.3478260869565215</v>
      </c>
    </row>
    <row r="27" spans="3:7" x14ac:dyDescent="0.25">
      <c r="C27" s="12">
        <v>2014</v>
      </c>
      <c r="D27" s="12">
        <v>47</v>
      </c>
      <c r="E27" s="12">
        <v>2</v>
      </c>
      <c r="F27" s="12">
        <v>49</v>
      </c>
      <c r="G27" s="39">
        <f t="shared" si="1"/>
        <v>4.0816326530612246</v>
      </c>
    </row>
    <row r="28" spans="3:7" x14ac:dyDescent="0.25">
      <c r="C28" s="12">
        <v>2015</v>
      </c>
      <c r="D28" s="16">
        <v>1752</v>
      </c>
      <c r="E28" s="12">
        <v>35</v>
      </c>
      <c r="F28" s="16">
        <v>1787</v>
      </c>
      <c r="G28" s="39">
        <f t="shared" si="1"/>
        <v>1.9585898153329604</v>
      </c>
    </row>
    <row r="29" spans="3:7" x14ac:dyDescent="0.25">
      <c r="C29" s="12">
        <v>2016</v>
      </c>
      <c r="D29" s="16">
        <v>1837</v>
      </c>
      <c r="E29" s="12">
        <v>141</v>
      </c>
      <c r="F29" s="16">
        <v>1978</v>
      </c>
      <c r="G29" s="39">
        <f t="shared" si="1"/>
        <v>7.1284125379170877</v>
      </c>
    </row>
    <row r="30" spans="3:7" x14ac:dyDescent="0.25">
      <c r="C30" s="12">
        <v>2017</v>
      </c>
      <c r="D30" s="16">
        <v>1640</v>
      </c>
      <c r="E30" s="12">
        <v>102</v>
      </c>
      <c r="F30" s="16">
        <v>1742</v>
      </c>
      <c r="G30" s="39">
        <f t="shared" si="1"/>
        <v>5.8553386911595871</v>
      </c>
    </row>
    <row r="31" spans="3:7" x14ac:dyDescent="0.25">
      <c r="C31" s="12"/>
      <c r="D31" s="12"/>
      <c r="F31" s="13"/>
      <c r="G31" s="39"/>
    </row>
    <row r="32" spans="3:7" x14ac:dyDescent="0.25">
      <c r="C32" s="12" t="s">
        <v>30</v>
      </c>
      <c r="D32" s="16">
        <v>5419</v>
      </c>
      <c r="E32" s="12">
        <v>286</v>
      </c>
      <c r="F32" s="16">
        <v>5705</v>
      </c>
      <c r="G32" s="39">
        <f t="shared" si="1"/>
        <v>5.0131463628396142</v>
      </c>
    </row>
    <row r="33" spans="3:3" x14ac:dyDescent="0.25">
      <c r="C33" t="s">
        <v>426</v>
      </c>
    </row>
    <row r="38" spans="3:3" x14ac:dyDescent="0.25">
      <c r="C38" s="41" t="s">
        <v>427</v>
      </c>
    </row>
    <row r="39" spans="3:3" x14ac:dyDescent="0.25">
      <c r="C39" s="41"/>
    </row>
    <row r="40" spans="3:3" x14ac:dyDescent="0.25">
      <c r="C40" s="41"/>
    </row>
    <row r="41" spans="3:3" x14ac:dyDescent="0.25">
      <c r="C41" s="41" t="s">
        <v>428</v>
      </c>
    </row>
    <row r="42" spans="3:3" x14ac:dyDescent="0.25">
      <c r="C42" s="41" t="s">
        <v>429</v>
      </c>
    </row>
    <row r="43" spans="3:3" x14ac:dyDescent="0.25">
      <c r="C43" s="41" t="s">
        <v>7</v>
      </c>
    </row>
    <row r="44" spans="3:3" x14ac:dyDescent="0.25">
      <c r="C44" s="41" t="s">
        <v>430</v>
      </c>
    </row>
    <row r="45" spans="3:3" x14ac:dyDescent="0.25">
      <c r="C45" s="41"/>
    </row>
    <row r="46" spans="3:3" x14ac:dyDescent="0.25">
      <c r="C46" s="41" t="s">
        <v>88</v>
      </c>
    </row>
    <row r="47" spans="3:3" x14ac:dyDescent="0.25">
      <c r="C47" s="41" t="s">
        <v>367</v>
      </c>
    </row>
    <row r="48" spans="3:3" x14ac:dyDescent="0.25">
      <c r="C48" s="41" t="s">
        <v>89</v>
      </c>
    </row>
    <row r="49" spans="3:3" x14ac:dyDescent="0.25">
      <c r="C49" s="41" t="s">
        <v>90</v>
      </c>
    </row>
    <row r="50" spans="3:3" x14ac:dyDescent="0.25">
      <c r="C50" s="41" t="s">
        <v>431</v>
      </c>
    </row>
    <row r="51" spans="3:3" x14ac:dyDescent="0.25">
      <c r="C51" s="41" t="s">
        <v>432</v>
      </c>
    </row>
    <row r="52" spans="3:3" x14ac:dyDescent="0.25">
      <c r="C52" s="41" t="s">
        <v>91</v>
      </c>
    </row>
    <row r="53" spans="3:3" x14ac:dyDescent="0.25">
      <c r="C53" s="41" t="s">
        <v>92</v>
      </c>
    </row>
    <row r="54" spans="3:3" x14ac:dyDescent="0.25">
      <c r="C54" s="41" t="s">
        <v>433</v>
      </c>
    </row>
    <row r="55" spans="3:3" x14ac:dyDescent="0.25">
      <c r="C55" s="41" t="s">
        <v>434</v>
      </c>
    </row>
    <row r="56" spans="3:3" x14ac:dyDescent="0.25">
      <c r="C56" s="41" t="s">
        <v>435</v>
      </c>
    </row>
    <row r="57" spans="3:3" x14ac:dyDescent="0.25">
      <c r="C57" s="41" t="s">
        <v>436</v>
      </c>
    </row>
    <row r="58" spans="3:3" x14ac:dyDescent="0.25">
      <c r="C58" s="41" t="s">
        <v>437</v>
      </c>
    </row>
    <row r="59" spans="3:3" x14ac:dyDescent="0.25">
      <c r="C59" s="41" t="s">
        <v>438</v>
      </c>
    </row>
    <row r="60" spans="3:3" x14ac:dyDescent="0.25">
      <c r="C60" s="41" t="s">
        <v>439</v>
      </c>
    </row>
    <row r="61" spans="3:3" x14ac:dyDescent="0.25">
      <c r="C61" s="41" t="s">
        <v>440</v>
      </c>
    </row>
    <row r="62" spans="3:3" x14ac:dyDescent="0.25">
      <c r="C62" s="41" t="s">
        <v>91</v>
      </c>
    </row>
    <row r="63" spans="3:3" x14ac:dyDescent="0.25">
      <c r="C63" s="41" t="s">
        <v>441</v>
      </c>
    </row>
    <row r="64" spans="3:3" x14ac:dyDescent="0.25">
      <c r="C64" s="41" t="s">
        <v>442</v>
      </c>
    </row>
    <row r="65" spans="3:3" x14ac:dyDescent="0.25">
      <c r="C65" s="41" t="s">
        <v>88</v>
      </c>
    </row>
    <row r="69" spans="3:3" x14ac:dyDescent="0.25">
      <c r="C69" s="41" t="s">
        <v>362</v>
      </c>
    </row>
    <row r="70" spans="3:3" x14ac:dyDescent="0.25">
      <c r="C70" s="41"/>
    </row>
    <row r="71" spans="3:3" x14ac:dyDescent="0.25">
      <c r="C71" s="41" t="s">
        <v>363</v>
      </c>
    </row>
    <row r="72" spans="3:3" x14ac:dyDescent="0.25">
      <c r="C72" s="41" t="s">
        <v>364</v>
      </c>
    </row>
    <row r="73" spans="3:3" x14ac:dyDescent="0.25">
      <c r="C73" s="41" t="s">
        <v>365</v>
      </c>
    </row>
    <row r="74" spans="3:3" x14ac:dyDescent="0.25">
      <c r="C74" s="41" t="s">
        <v>366</v>
      </c>
    </row>
    <row r="75" spans="3:3" x14ac:dyDescent="0.25">
      <c r="C75" s="41"/>
    </row>
    <row r="76" spans="3:3" x14ac:dyDescent="0.25">
      <c r="C76" s="41" t="s">
        <v>88</v>
      </c>
    </row>
    <row r="77" spans="3:3" x14ac:dyDescent="0.25">
      <c r="C77" s="41" t="s">
        <v>367</v>
      </c>
    </row>
    <row r="78" spans="3:3" x14ac:dyDescent="0.25">
      <c r="C78" s="41" t="s">
        <v>89</v>
      </c>
    </row>
    <row r="79" spans="3:3" x14ac:dyDescent="0.25">
      <c r="C79" s="41" t="s">
        <v>90</v>
      </c>
    </row>
    <row r="80" spans="3:3" x14ac:dyDescent="0.25">
      <c r="C80" s="41" t="s">
        <v>368</v>
      </c>
    </row>
    <row r="81" spans="3:3" x14ac:dyDescent="0.25">
      <c r="C81" s="41" t="s">
        <v>91</v>
      </c>
    </row>
    <row r="82" spans="3:3" x14ac:dyDescent="0.25">
      <c r="C82" s="41" t="s">
        <v>92</v>
      </c>
    </row>
    <row r="83" spans="3:3" x14ac:dyDescent="0.25">
      <c r="C83" s="41" t="s">
        <v>147</v>
      </c>
    </row>
    <row r="84" spans="3:3" x14ac:dyDescent="0.25">
      <c r="C84" s="41" t="s">
        <v>369</v>
      </c>
    </row>
    <row r="85" spans="3:3" x14ac:dyDescent="0.25">
      <c r="C85" s="41" t="s">
        <v>125</v>
      </c>
    </row>
    <row r="86" spans="3:3" x14ac:dyDescent="0.25">
      <c r="C86" s="41" t="s">
        <v>126</v>
      </c>
    </row>
    <row r="87" spans="3:3" x14ac:dyDescent="0.25">
      <c r="C87" s="41" t="s">
        <v>370</v>
      </c>
    </row>
    <row r="88" spans="3:3" x14ac:dyDescent="0.25">
      <c r="C88" s="41" t="s">
        <v>371</v>
      </c>
    </row>
    <row r="89" spans="3:3" x14ac:dyDescent="0.25">
      <c r="C89" s="41" t="s">
        <v>372</v>
      </c>
    </row>
    <row r="90" spans="3:3" x14ac:dyDescent="0.25">
      <c r="C90" s="41" t="s">
        <v>373</v>
      </c>
    </row>
    <row r="91" spans="3:3" x14ac:dyDescent="0.25">
      <c r="C91" s="41" t="s">
        <v>127</v>
      </c>
    </row>
    <row r="92" spans="3:3" x14ac:dyDescent="0.25">
      <c r="C92" s="41" t="s">
        <v>374</v>
      </c>
    </row>
    <row r="93" spans="3:3" x14ac:dyDescent="0.25">
      <c r="C93" s="41" t="s">
        <v>375</v>
      </c>
    </row>
    <row r="94" spans="3:3" x14ac:dyDescent="0.25">
      <c r="C94" s="41" t="s">
        <v>128</v>
      </c>
    </row>
    <row r="95" spans="3:3" x14ac:dyDescent="0.25">
      <c r="C95" s="41" t="s">
        <v>129</v>
      </c>
    </row>
    <row r="96" spans="3:3" x14ac:dyDescent="0.25">
      <c r="C96" s="41" t="s">
        <v>130</v>
      </c>
    </row>
    <row r="97" spans="3:3" x14ac:dyDescent="0.25">
      <c r="C97" s="41" t="s">
        <v>91</v>
      </c>
    </row>
    <row r="98" spans="3:3" x14ac:dyDescent="0.25">
      <c r="C98" s="41" t="s">
        <v>376</v>
      </c>
    </row>
    <row r="99" spans="3:3" x14ac:dyDescent="0.25">
      <c r="C99" s="41" t="s">
        <v>377</v>
      </c>
    </row>
    <row r="100" spans="3:3" x14ac:dyDescent="0.25">
      <c r="C100" s="41" t="s">
        <v>88</v>
      </c>
    </row>
    <row r="101" spans="3:3" x14ac:dyDescent="0.25">
      <c r="C101" s="41"/>
    </row>
    <row r="102" spans="3:3" x14ac:dyDescent="0.25">
      <c r="C102" s="41" t="s">
        <v>28</v>
      </c>
    </row>
    <row r="103" spans="3:3" x14ac:dyDescent="0.25">
      <c r="C103" s="41" t="s">
        <v>378</v>
      </c>
    </row>
    <row r="104" spans="3:3" x14ac:dyDescent="0.25">
      <c r="C104" s="41"/>
    </row>
    <row r="105" spans="3:3" x14ac:dyDescent="0.25">
      <c r="C105" s="41"/>
    </row>
    <row r="106" spans="3:3" x14ac:dyDescent="0.25">
      <c r="C106" s="41" t="s">
        <v>379</v>
      </c>
    </row>
    <row r="107" spans="3:3" x14ac:dyDescent="0.25">
      <c r="C107" s="41" t="s">
        <v>380</v>
      </c>
    </row>
    <row r="108" spans="3:3" x14ac:dyDescent="0.25">
      <c r="C108" s="41" t="s">
        <v>7</v>
      </c>
    </row>
    <row r="109" spans="3:3" x14ac:dyDescent="0.25">
      <c r="C109" s="41" t="s">
        <v>381</v>
      </c>
    </row>
    <row r="110" spans="3:3" x14ac:dyDescent="0.25">
      <c r="C110" s="41"/>
    </row>
    <row r="111" spans="3:3" x14ac:dyDescent="0.25">
      <c r="C111" s="41" t="s">
        <v>88</v>
      </c>
    </row>
    <row r="112" spans="3:3" x14ac:dyDescent="0.25">
      <c r="C112" s="41" t="s">
        <v>367</v>
      </c>
    </row>
    <row r="113" spans="3:3" x14ac:dyDescent="0.25">
      <c r="C113" s="41" t="s">
        <v>89</v>
      </c>
    </row>
    <row r="114" spans="3:3" x14ac:dyDescent="0.25">
      <c r="C114" s="41" t="s">
        <v>90</v>
      </c>
    </row>
    <row r="115" spans="3:3" x14ac:dyDescent="0.25">
      <c r="C115" s="41" t="s">
        <v>382</v>
      </c>
    </row>
    <row r="116" spans="3:3" x14ac:dyDescent="0.25">
      <c r="C116" s="41" t="s">
        <v>91</v>
      </c>
    </row>
    <row r="117" spans="3:3" x14ac:dyDescent="0.25">
      <c r="C117" s="41" t="s">
        <v>92</v>
      </c>
    </row>
    <row r="118" spans="3:3" x14ac:dyDescent="0.25">
      <c r="C118" s="41" t="s">
        <v>383</v>
      </c>
    </row>
    <row r="119" spans="3:3" x14ac:dyDescent="0.25">
      <c r="C119" s="41" t="s">
        <v>384</v>
      </c>
    </row>
    <row r="120" spans="3:3" x14ac:dyDescent="0.25">
      <c r="C120" s="41" t="s">
        <v>385</v>
      </c>
    </row>
    <row r="121" spans="3:3" x14ac:dyDescent="0.25">
      <c r="C121" s="41" t="s">
        <v>386</v>
      </c>
    </row>
    <row r="122" spans="3:3" x14ac:dyDescent="0.25">
      <c r="C122" s="41" t="s">
        <v>387</v>
      </c>
    </row>
    <row r="123" spans="3:3" x14ac:dyDescent="0.25">
      <c r="C123" s="41" t="s">
        <v>388</v>
      </c>
    </row>
    <row r="124" spans="3:3" x14ac:dyDescent="0.25">
      <c r="C124" s="41" t="s">
        <v>389</v>
      </c>
    </row>
    <row r="125" spans="3:3" x14ac:dyDescent="0.25">
      <c r="C125" s="41" t="s">
        <v>390</v>
      </c>
    </row>
    <row r="126" spans="3:3" x14ac:dyDescent="0.25">
      <c r="C126" s="41" t="s">
        <v>391</v>
      </c>
    </row>
    <row r="127" spans="3:3" x14ac:dyDescent="0.25">
      <c r="C127" s="41" t="s">
        <v>392</v>
      </c>
    </row>
    <row r="128" spans="3:3" x14ac:dyDescent="0.25">
      <c r="C128" s="41" t="s">
        <v>91</v>
      </c>
    </row>
    <row r="129" spans="3:3" x14ac:dyDescent="0.25">
      <c r="C129" s="41" t="s">
        <v>393</v>
      </c>
    </row>
    <row r="130" spans="3:3" x14ac:dyDescent="0.25">
      <c r="C130" s="41" t="s">
        <v>394</v>
      </c>
    </row>
    <row r="131" spans="3:3" x14ac:dyDescent="0.25">
      <c r="C131" s="41" t="s">
        <v>88</v>
      </c>
    </row>
    <row r="132" spans="3:3" x14ac:dyDescent="0.25">
      <c r="C132" s="41"/>
    </row>
    <row r="133" spans="3:3" x14ac:dyDescent="0.25">
      <c r="C133" s="41" t="s">
        <v>28</v>
      </c>
    </row>
    <row r="134" spans="3:3" x14ac:dyDescent="0.25">
      <c r="C134" s="41" t="s">
        <v>395</v>
      </c>
    </row>
    <row r="135" spans="3:3" x14ac:dyDescent="0.25">
      <c r="C135" s="41"/>
    </row>
    <row r="136" spans="3:3" x14ac:dyDescent="0.25">
      <c r="C136" s="41"/>
    </row>
    <row r="137" spans="3:3" x14ac:dyDescent="0.25">
      <c r="C137" s="41" t="s">
        <v>396</v>
      </c>
    </row>
    <row r="138" spans="3:3" x14ac:dyDescent="0.25">
      <c r="C138" s="41" t="s">
        <v>397</v>
      </c>
    </row>
    <row r="139" spans="3:3" x14ac:dyDescent="0.25">
      <c r="C139" s="41" t="s">
        <v>398</v>
      </c>
    </row>
    <row r="140" spans="3:3" x14ac:dyDescent="0.25">
      <c r="C140" s="41" t="s">
        <v>399</v>
      </c>
    </row>
    <row r="141" spans="3:3" x14ac:dyDescent="0.25">
      <c r="C141" s="41"/>
    </row>
    <row r="142" spans="3:3" x14ac:dyDescent="0.25">
      <c r="C142" s="41" t="s">
        <v>88</v>
      </c>
    </row>
    <row r="143" spans="3:3" x14ac:dyDescent="0.25">
      <c r="C143" s="41" t="s">
        <v>367</v>
      </c>
    </row>
    <row r="144" spans="3:3" x14ac:dyDescent="0.25">
      <c r="C144" s="41" t="s">
        <v>89</v>
      </c>
    </row>
    <row r="145" spans="3:3" x14ac:dyDescent="0.25">
      <c r="C145" s="41" t="s">
        <v>357</v>
      </c>
    </row>
    <row r="146" spans="3:3" x14ac:dyDescent="0.25">
      <c r="C146" s="41" t="s">
        <v>400</v>
      </c>
    </row>
    <row r="147" spans="3:3" x14ac:dyDescent="0.25">
      <c r="C147" s="41" t="s">
        <v>91</v>
      </c>
    </row>
    <row r="148" spans="3:3" x14ac:dyDescent="0.25">
      <c r="C148" s="41" t="s">
        <v>92</v>
      </c>
    </row>
    <row r="149" spans="3:3" x14ac:dyDescent="0.25">
      <c r="C149" s="41" t="s">
        <v>147</v>
      </c>
    </row>
    <row r="150" spans="3:3" x14ac:dyDescent="0.25">
      <c r="C150" s="41" t="s">
        <v>401</v>
      </c>
    </row>
    <row r="151" spans="3:3" x14ac:dyDescent="0.25">
      <c r="C151" s="41" t="s">
        <v>125</v>
      </c>
    </row>
    <row r="152" spans="3:3" x14ac:dyDescent="0.25">
      <c r="C152" s="41" t="s">
        <v>126</v>
      </c>
    </row>
    <row r="153" spans="3:3" x14ac:dyDescent="0.25">
      <c r="C153" s="41" t="s">
        <v>402</v>
      </c>
    </row>
    <row r="154" spans="3:3" x14ac:dyDescent="0.25">
      <c r="C154" s="41" t="s">
        <v>403</v>
      </c>
    </row>
    <row r="155" spans="3:3" x14ac:dyDescent="0.25">
      <c r="C155" s="41" t="s">
        <v>372</v>
      </c>
    </row>
    <row r="156" spans="3:3" x14ac:dyDescent="0.25">
      <c r="C156" s="41" t="s">
        <v>404</v>
      </c>
    </row>
    <row r="157" spans="3:3" x14ac:dyDescent="0.25">
      <c r="C157" s="41" t="s">
        <v>127</v>
      </c>
    </row>
    <row r="158" spans="3:3" x14ac:dyDescent="0.25">
      <c r="C158" s="41" t="s">
        <v>374</v>
      </c>
    </row>
    <row r="159" spans="3:3" x14ac:dyDescent="0.25">
      <c r="C159" s="41" t="s">
        <v>405</v>
      </c>
    </row>
    <row r="160" spans="3:3" x14ac:dyDescent="0.25">
      <c r="C160" s="41" t="s">
        <v>128</v>
      </c>
    </row>
    <row r="161" spans="3:3" x14ac:dyDescent="0.25">
      <c r="C161" s="41" t="s">
        <v>406</v>
      </c>
    </row>
    <row r="162" spans="3:3" x14ac:dyDescent="0.25">
      <c r="C162" s="41" t="s">
        <v>130</v>
      </c>
    </row>
    <row r="163" spans="3:3" x14ac:dyDescent="0.25">
      <c r="C163" s="41" t="s">
        <v>407</v>
      </c>
    </row>
    <row r="164" spans="3:3" x14ac:dyDescent="0.25">
      <c r="C164" s="41" t="s">
        <v>408</v>
      </c>
    </row>
    <row r="165" spans="3:3" x14ac:dyDescent="0.25">
      <c r="C165" s="41" t="s">
        <v>91</v>
      </c>
    </row>
    <row r="166" spans="3:3" x14ac:dyDescent="0.25">
      <c r="C166" s="41" t="s">
        <v>409</v>
      </c>
    </row>
    <row r="167" spans="3:3" x14ac:dyDescent="0.25">
      <c r="C167" s="41" t="s">
        <v>410</v>
      </c>
    </row>
    <row r="168" spans="3:3" x14ac:dyDescent="0.25">
      <c r="C168" s="41" t="s">
        <v>88</v>
      </c>
    </row>
    <row r="169" spans="3:3" x14ac:dyDescent="0.25">
      <c r="C169" s="41"/>
    </row>
    <row r="170" spans="3:3" x14ac:dyDescent="0.25">
      <c r="C170" s="41" t="s">
        <v>28</v>
      </c>
    </row>
    <row r="171" spans="3:3" x14ac:dyDescent="0.25">
      <c r="C171" s="41" t="s">
        <v>411</v>
      </c>
    </row>
    <row r="172" spans="3:3" x14ac:dyDescent="0.25">
      <c r="C172" s="41"/>
    </row>
    <row r="173" spans="3:3" x14ac:dyDescent="0.25">
      <c r="C173" s="41"/>
    </row>
    <row r="174" spans="3:3" x14ac:dyDescent="0.25">
      <c r="C174" s="41" t="s">
        <v>148</v>
      </c>
    </row>
    <row r="175" spans="3:3" x14ac:dyDescent="0.25">
      <c r="C175" s="41" t="s">
        <v>412</v>
      </c>
    </row>
    <row r="176" spans="3:3" x14ac:dyDescent="0.25">
      <c r="C176" s="41" t="s">
        <v>7</v>
      </c>
    </row>
    <row r="177" spans="3:3" x14ac:dyDescent="0.25">
      <c r="C177" s="41" t="s">
        <v>413</v>
      </c>
    </row>
    <row r="178" spans="3:3" x14ac:dyDescent="0.25">
      <c r="C178" s="41"/>
    </row>
    <row r="179" spans="3:3" x14ac:dyDescent="0.25">
      <c r="C179" s="41" t="s">
        <v>88</v>
      </c>
    </row>
    <row r="180" spans="3:3" x14ac:dyDescent="0.25">
      <c r="C180" s="41" t="s">
        <v>367</v>
      </c>
    </row>
    <row r="181" spans="3:3" x14ac:dyDescent="0.25">
      <c r="C181" s="41" t="s">
        <v>89</v>
      </c>
    </row>
    <row r="182" spans="3:3" x14ac:dyDescent="0.25">
      <c r="C182" s="41" t="s">
        <v>357</v>
      </c>
    </row>
    <row r="183" spans="3:3" x14ac:dyDescent="0.25">
      <c r="C183" s="41" t="s">
        <v>414</v>
      </c>
    </row>
    <row r="184" spans="3:3" x14ac:dyDescent="0.25">
      <c r="C184" s="41" t="s">
        <v>91</v>
      </c>
    </row>
    <row r="185" spans="3:3" x14ac:dyDescent="0.25">
      <c r="C185" s="41" t="s">
        <v>92</v>
      </c>
    </row>
    <row r="186" spans="3:3" x14ac:dyDescent="0.25">
      <c r="C186" s="41" t="s">
        <v>415</v>
      </c>
    </row>
    <row r="187" spans="3:3" x14ac:dyDescent="0.25">
      <c r="C187" s="41" t="s">
        <v>416</v>
      </c>
    </row>
    <row r="188" spans="3:3" x14ac:dyDescent="0.25">
      <c r="C188" s="41" t="s">
        <v>417</v>
      </c>
    </row>
    <row r="189" spans="3:3" x14ac:dyDescent="0.25">
      <c r="C189" s="41" t="s">
        <v>418</v>
      </c>
    </row>
    <row r="190" spans="3:3" x14ac:dyDescent="0.25">
      <c r="C190" s="41" t="s">
        <v>419</v>
      </c>
    </row>
    <row r="191" spans="3:3" x14ac:dyDescent="0.25">
      <c r="C191" s="41" t="s">
        <v>420</v>
      </c>
    </row>
    <row r="192" spans="3:3" x14ac:dyDescent="0.25">
      <c r="C192" s="41" t="s">
        <v>421</v>
      </c>
    </row>
    <row r="193" spans="3:3" x14ac:dyDescent="0.25">
      <c r="C193" s="41" t="s">
        <v>422</v>
      </c>
    </row>
    <row r="194" spans="3:3" x14ac:dyDescent="0.25">
      <c r="C194" s="41" t="s">
        <v>91</v>
      </c>
    </row>
    <row r="195" spans="3:3" x14ac:dyDescent="0.25">
      <c r="C195" s="41" t="s">
        <v>423</v>
      </c>
    </row>
    <row r="196" spans="3:3" x14ac:dyDescent="0.25">
      <c r="C196" s="41" t="s">
        <v>424</v>
      </c>
    </row>
    <row r="197" spans="3:3" x14ac:dyDescent="0.25">
      <c r="C197" s="41" t="s">
        <v>88</v>
      </c>
    </row>
    <row r="198" spans="3:3" x14ac:dyDescent="0.25">
      <c r="C198" s="41"/>
    </row>
    <row r="199" spans="3:3" x14ac:dyDescent="0.25">
      <c r="C199" s="41" t="s">
        <v>28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8"/>
  <sheetViews>
    <sheetView workbookViewId="0"/>
  </sheetViews>
  <sheetFormatPr defaultRowHeight="15" x14ac:dyDescent="0.25"/>
  <cols>
    <col min="3" max="3" width="19.5703125" customWidth="1"/>
    <col min="18" max="18" width="9.140625" customWidth="1"/>
  </cols>
  <sheetData>
    <row r="1" spans="1:5" x14ac:dyDescent="0.25">
      <c r="A1" t="s">
        <v>13</v>
      </c>
    </row>
    <row r="2" spans="1:5" x14ac:dyDescent="0.25">
      <c r="C2" t="s">
        <v>309</v>
      </c>
    </row>
    <row r="4" spans="1:5" x14ac:dyDescent="0.25">
      <c r="C4" s="12" t="s">
        <v>85</v>
      </c>
      <c r="D4" s="12" t="s">
        <v>55</v>
      </c>
      <c r="E4" s="12" t="s">
        <v>45</v>
      </c>
    </row>
    <row r="5" spans="1:5" x14ac:dyDescent="0.25">
      <c r="C5" s="12"/>
      <c r="E5" s="13"/>
    </row>
    <row r="6" spans="1:5" x14ac:dyDescent="0.25">
      <c r="C6" s="12">
        <v>201509</v>
      </c>
      <c r="D6" s="12">
        <v>0.1041802</v>
      </c>
      <c r="E6" s="12">
        <v>15358</v>
      </c>
    </row>
    <row r="7" spans="1:5" x14ac:dyDescent="0.25">
      <c r="C7" s="12">
        <v>201510</v>
      </c>
      <c r="D7" s="12">
        <v>0.18288699999999999</v>
      </c>
      <c r="E7" s="12">
        <v>15310</v>
      </c>
    </row>
    <row r="8" spans="1:5" x14ac:dyDescent="0.25">
      <c r="C8" s="12">
        <v>201511</v>
      </c>
      <c r="D8" s="12">
        <v>0.68813299999999999</v>
      </c>
      <c r="E8" s="12">
        <v>15404</v>
      </c>
    </row>
    <row r="9" spans="1:5" x14ac:dyDescent="0.25">
      <c r="C9" s="12">
        <v>201512</v>
      </c>
      <c r="D9" s="12">
        <v>0.321608</v>
      </c>
      <c r="E9" s="12">
        <v>14925</v>
      </c>
    </row>
    <row r="10" spans="1:5" x14ac:dyDescent="0.25">
      <c r="C10" s="12">
        <v>201601</v>
      </c>
      <c r="D10" s="12">
        <v>0.38209609999999999</v>
      </c>
      <c r="E10" s="12">
        <v>16488</v>
      </c>
    </row>
    <row r="11" spans="1:5" x14ac:dyDescent="0.25">
      <c r="C11" s="12">
        <v>201602</v>
      </c>
      <c r="D11" s="12">
        <v>0.2197112</v>
      </c>
      <c r="E11" s="12">
        <v>15930</v>
      </c>
    </row>
    <row r="12" spans="1:5" x14ac:dyDescent="0.25">
      <c r="C12" s="12">
        <v>201603</v>
      </c>
      <c r="D12" s="12">
        <v>0.77297629999999995</v>
      </c>
      <c r="E12" s="12">
        <v>16430</v>
      </c>
    </row>
    <row r="13" spans="1:5" x14ac:dyDescent="0.25">
      <c r="C13" s="12">
        <v>201604</v>
      </c>
      <c r="D13" s="12">
        <v>0.95696700000000001</v>
      </c>
      <c r="E13" s="12">
        <v>16406</v>
      </c>
    </row>
    <row r="14" spans="1:5" x14ac:dyDescent="0.25">
      <c r="C14" s="12">
        <v>201605</v>
      </c>
      <c r="D14" s="12">
        <v>0.39913130000000002</v>
      </c>
      <c r="E14" s="12">
        <v>17037</v>
      </c>
    </row>
    <row r="15" spans="1:5" x14ac:dyDescent="0.25">
      <c r="C15" s="12">
        <v>201606</v>
      </c>
      <c r="D15" s="12">
        <v>0.43685930000000001</v>
      </c>
      <c r="E15" s="12">
        <v>17168</v>
      </c>
    </row>
    <row r="16" spans="1:5" x14ac:dyDescent="0.25">
      <c r="C16" s="12">
        <v>201607</v>
      </c>
      <c r="D16" s="12">
        <v>0.90310440000000003</v>
      </c>
      <c r="E16" s="12">
        <v>15945</v>
      </c>
    </row>
    <row r="17" spans="3:5" x14ac:dyDescent="0.25">
      <c r="C17" s="12">
        <v>201608</v>
      </c>
      <c r="D17" s="12">
        <v>1.295291</v>
      </c>
      <c r="E17" s="12">
        <v>17139</v>
      </c>
    </row>
    <row r="18" spans="3:5" x14ac:dyDescent="0.25">
      <c r="C18" s="12">
        <v>201609</v>
      </c>
      <c r="D18" s="12">
        <v>0.65087689999999998</v>
      </c>
      <c r="E18" s="12">
        <v>16593</v>
      </c>
    </row>
    <row r="19" spans="3:5" x14ac:dyDescent="0.25">
      <c r="C19" s="12">
        <v>201610</v>
      </c>
      <c r="D19" s="12">
        <v>0.3231598</v>
      </c>
      <c r="E19" s="12">
        <v>16710</v>
      </c>
    </row>
    <row r="20" spans="3:5" x14ac:dyDescent="0.25">
      <c r="C20" s="12">
        <v>201611</v>
      </c>
      <c r="D20" s="12">
        <v>0.35487809999999997</v>
      </c>
      <c r="E20" s="12">
        <v>17189</v>
      </c>
    </row>
    <row r="21" spans="3:5" x14ac:dyDescent="0.25">
      <c r="C21" s="12">
        <v>201612</v>
      </c>
      <c r="D21" s="12">
        <v>0.39628479999999999</v>
      </c>
      <c r="E21" s="12">
        <v>16150</v>
      </c>
    </row>
    <row r="22" spans="3:5" x14ac:dyDescent="0.25">
      <c r="C22" s="12">
        <v>201701</v>
      </c>
      <c r="D22" s="12">
        <v>0.29599540000000002</v>
      </c>
      <c r="E22" s="12">
        <v>17230</v>
      </c>
    </row>
    <row r="23" spans="3:5" x14ac:dyDescent="0.25">
      <c r="C23" s="12">
        <v>201702</v>
      </c>
      <c r="D23" s="12">
        <v>0.38076520000000003</v>
      </c>
      <c r="E23" s="12">
        <v>16283</v>
      </c>
    </row>
    <row r="24" spans="3:5" x14ac:dyDescent="0.25">
      <c r="C24" s="12">
        <v>201703</v>
      </c>
      <c r="D24" s="12">
        <v>0.37805139999999998</v>
      </c>
      <c r="E24" s="12">
        <v>18516</v>
      </c>
    </row>
    <row r="25" spans="3:5" x14ac:dyDescent="0.25">
      <c r="C25" s="12">
        <v>201704</v>
      </c>
      <c r="D25" s="12">
        <v>0.29967729999999998</v>
      </c>
      <c r="E25" s="12">
        <v>17352</v>
      </c>
    </row>
    <row r="26" spans="3:5" x14ac:dyDescent="0.25">
      <c r="C26" s="12">
        <v>201705</v>
      </c>
      <c r="D26" s="12">
        <v>0.27519969999999999</v>
      </c>
      <c r="E26" s="12">
        <v>18532</v>
      </c>
    </row>
    <row r="27" spans="3:5" x14ac:dyDescent="0.25">
      <c r="C27" s="12">
        <v>201706</v>
      </c>
      <c r="D27" s="12">
        <v>0.32323449999999998</v>
      </c>
      <c r="E27" s="12">
        <v>18253</v>
      </c>
    </row>
    <row r="28" spans="3:5" x14ac:dyDescent="0.25">
      <c r="C28" s="12">
        <v>201707</v>
      </c>
      <c r="D28" s="12">
        <v>0.25129750000000001</v>
      </c>
      <c r="E28" s="12">
        <v>18305</v>
      </c>
    </row>
    <row r="29" spans="3:5" x14ac:dyDescent="0.25">
      <c r="C29" s="12">
        <v>201708</v>
      </c>
      <c r="D29" s="12">
        <v>0.3146834</v>
      </c>
      <c r="E29" s="12">
        <v>18749</v>
      </c>
    </row>
    <row r="30" spans="3:5" x14ac:dyDescent="0.25">
      <c r="C30" s="12">
        <v>201709</v>
      </c>
      <c r="D30" s="12">
        <v>0.35561510000000002</v>
      </c>
      <c r="E30" s="12">
        <v>19403</v>
      </c>
    </row>
    <row r="31" spans="3:5" x14ac:dyDescent="0.25">
      <c r="C31" s="12">
        <v>201710</v>
      </c>
      <c r="D31" s="12">
        <v>0.40661570000000002</v>
      </c>
      <c r="E31" s="12">
        <v>18199</v>
      </c>
    </row>
    <row r="32" spans="3:5" x14ac:dyDescent="0.25">
      <c r="C32" s="12">
        <v>201711</v>
      </c>
      <c r="D32" s="12">
        <v>0.45770379999999999</v>
      </c>
      <c r="E32" s="12">
        <v>18134</v>
      </c>
    </row>
    <row r="33" spans="3:5" x14ac:dyDescent="0.25">
      <c r="C33" s="12">
        <v>201712</v>
      </c>
      <c r="D33" s="12">
        <v>0.78281449999999997</v>
      </c>
      <c r="E33" s="12">
        <v>16479</v>
      </c>
    </row>
    <row r="34" spans="3:5" x14ac:dyDescent="0.25">
      <c r="C34" s="12"/>
      <c r="E34" s="13"/>
    </row>
    <row r="35" spans="3:5" x14ac:dyDescent="0.25">
      <c r="C35" s="12" t="s">
        <v>30</v>
      </c>
      <c r="D35" s="12">
        <v>0.45856219999999998</v>
      </c>
      <c r="E35" s="12">
        <v>475617</v>
      </c>
    </row>
    <row r="36" spans="3:5" x14ac:dyDescent="0.25">
      <c r="C36" s="12"/>
      <c r="D36" s="14"/>
      <c r="E36" s="15"/>
    </row>
    <row r="38" spans="3:5" x14ac:dyDescent="0.25">
      <c r="C38" t="s">
        <v>345</v>
      </c>
    </row>
    <row r="40" spans="3:5" x14ac:dyDescent="0.25">
      <c r="C40" s="9"/>
      <c r="D40" s="9" t="s">
        <v>32</v>
      </c>
    </row>
    <row r="41" spans="3:5" x14ac:dyDescent="0.25">
      <c r="C41" s="9" t="s">
        <v>27</v>
      </c>
      <c r="D41" s="9">
        <v>0.04</v>
      </c>
    </row>
    <row r="42" spans="3:5" x14ac:dyDescent="0.25">
      <c r="C42" s="9" t="s">
        <v>5</v>
      </c>
      <c r="D42" s="9">
        <v>7.0000000000000007E-2</v>
      </c>
    </row>
    <row r="43" spans="3:5" x14ac:dyDescent="0.25">
      <c r="C43" s="9" t="s">
        <v>3</v>
      </c>
      <c r="D43" s="9">
        <v>0.19</v>
      </c>
    </row>
    <row r="44" spans="3:5" x14ac:dyDescent="0.25">
      <c r="C44" s="9" t="s">
        <v>25</v>
      </c>
      <c r="D44" s="9">
        <v>0.3</v>
      </c>
    </row>
    <row r="45" spans="3:5" x14ac:dyDescent="0.25">
      <c r="C45" s="11">
        <v>888</v>
      </c>
      <c r="D45" s="9">
        <v>0.32</v>
      </c>
    </row>
    <row r="46" spans="3:5" x14ac:dyDescent="0.25">
      <c r="C46" s="9" t="s">
        <v>31</v>
      </c>
      <c r="D46" s="9">
        <v>0.4</v>
      </c>
    </row>
    <row r="47" spans="3:5" x14ac:dyDescent="0.25">
      <c r="C47" s="9" t="s">
        <v>1</v>
      </c>
      <c r="D47" s="9">
        <v>0.56999999999999995</v>
      </c>
    </row>
    <row r="48" spans="3:5" x14ac:dyDescent="0.25">
      <c r="C48" s="9" t="s">
        <v>6</v>
      </c>
      <c r="D48" s="9">
        <v>0.56999999999999995</v>
      </c>
    </row>
    <row r="49" spans="3:29" x14ac:dyDescent="0.25">
      <c r="C49" s="9" t="s">
        <v>0</v>
      </c>
      <c r="D49" s="9">
        <v>0.62</v>
      </c>
    </row>
    <row r="51" spans="3:29" x14ac:dyDescent="0.25">
      <c r="C51" s="12" t="s">
        <v>345</v>
      </c>
      <c r="D51" s="21"/>
      <c r="E51" s="21"/>
      <c r="F51" s="22"/>
    </row>
    <row r="52" spans="3:29" x14ac:dyDescent="0.25">
      <c r="C52" s="12" t="s">
        <v>765</v>
      </c>
      <c r="D52" s="12">
        <v>0</v>
      </c>
      <c r="E52" s="12">
        <v>1</v>
      </c>
      <c r="F52" s="12" t="s">
        <v>30</v>
      </c>
    </row>
    <row r="53" spans="3:29" x14ac:dyDescent="0.25">
      <c r="C53" s="12"/>
      <c r="D53" s="12"/>
      <c r="F53" s="13"/>
    </row>
    <row r="54" spans="3:29" x14ac:dyDescent="0.25">
      <c r="C54" s="12" t="s">
        <v>5</v>
      </c>
      <c r="D54" s="12">
        <v>99.93</v>
      </c>
      <c r="E54" s="12">
        <v>7.0000000000000007E-2</v>
      </c>
      <c r="F54" s="12">
        <v>100</v>
      </c>
      <c r="H54" t="s">
        <v>827</v>
      </c>
      <c r="I54" s="68">
        <v>7.0000000000000007E-2</v>
      </c>
    </row>
    <row r="55" spans="3:29" x14ac:dyDescent="0.25">
      <c r="C55" s="12" t="s">
        <v>823</v>
      </c>
      <c r="D55" s="12">
        <v>99.67</v>
      </c>
      <c r="E55" s="12">
        <v>0.33</v>
      </c>
      <c r="F55" s="12">
        <v>100</v>
      </c>
      <c r="H55" t="s">
        <v>825</v>
      </c>
      <c r="I55" s="68">
        <v>0.33</v>
      </c>
    </row>
    <row r="56" spans="3:29" x14ac:dyDescent="0.25">
      <c r="C56" s="12" t="s">
        <v>1</v>
      </c>
      <c r="D56" s="12">
        <v>99.43</v>
      </c>
      <c r="E56" s="12">
        <v>0.56999999999999995</v>
      </c>
      <c r="F56" s="12">
        <v>100</v>
      </c>
      <c r="H56" t="s">
        <v>826</v>
      </c>
      <c r="I56" s="68">
        <v>0.6</v>
      </c>
    </row>
    <row r="57" spans="3:29" x14ac:dyDescent="0.25">
      <c r="C57" s="12" t="s">
        <v>824</v>
      </c>
      <c r="D57" s="12">
        <v>99.4</v>
      </c>
      <c r="E57" s="12">
        <v>0.6</v>
      </c>
      <c r="F57" s="12">
        <v>100</v>
      </c>
    </row>
    <row r="58" spans="3:29" x14ac:dyDescent="0.25">
      <c r="C58" s="12"/>
      <c r="D58" s="12"/>
      <c r="F58" s="13"/>
    </row>
    <row r="59" spans="3:29" x14ac:dyDescent="0.25">
      <c r="C59" s="12" t="s">
        <v>30</v>
      </c>
      <c r="D59" s="12">
        <v>99.52</v>
      </c>
      <c r="E59" s="12">
        <v>0.48</v>
      </c>
      <c r="F59" s="12">
        <v>100</v>
      </c>
    </row>
    <row r="60" spans="3:29" x14ac:dyDescent="0.25">
      <c r="C60" s="43"/>
      <c r="D60" s="43"/>
      <c r="E60" s="43"/>
      <c r="F60" s="43"/>
    </row>
    <row r="61" spans="3:29" x14ac:dyDescent="0.25">
      <c r="C61" t="s">
        <v>347</v>
      </c>
    </row>
    <row r="62" spans="3:29" x14ac:dyDescent="0.25">
      <c r="C62" t="s">
        <v>5</v>
      </c>
      <c r="F62" t="s">
        <v>165</v>
      </c>
      <c r="I62" s="1">
        <v>888</v>
      </c>
      <c r="L62" t="s">
        <v>31</v>
      </c>
      <c r="O62" t="s">
        <v>3</v>
      </c>
      <c r="R62" t="s">
        <v>25</v>
      </c>
      <c r="U62" t="s">
        <v>1</v>
      </c>
      <c r="X62" t="s">
        <v>0</v>
      </c>
      <c r="AA62" t="s">
        <v>6</v>
      </c>
    </row>
    <row r="63" spans="3:29" x14ac:dyDescent="0.25">
      <c r="C63" s="12" t="s">
        <v>58</v>
      </c>
      <c r="D63" s="12" t="s">
        <v>55</v>
      </c>
      <c r="E63" s="12" t="s">
        <v>45</v>
      </c>
      <c r="F63" s="12" t="s">
        <v>58</v>
      </c>
      <c r="G63" s="12" t="s">
        <v>55</v>
      </c>
      <c r="H63" s="12" t="s">
        <v>45</v>
      </c>
      <c r="I63" s="12" t="s">
        <v>58</v>
      </c>
      <c r="J63" s="12" t="s">
        <v>55</v>
      </c>
      <c r="K63" s="12" t="s">
        <v>45</v>
      </c>
      <c r="L63" s="12" t="s">
        <v>58</v>
      </c>
      <c r="M63" s="12" t="s">
        <v>55</v>
      </c>
      <c r="N63" s="12" t="s">
        <v>45</v>
      </c>
      <c r="O63" s="12" t="s">
        <v>58</v>
      </c>
      <c r="P63" s="12" t="s">
        <v>55</v>
      </c>
      <c r="Q63" s="12" t="s">
        <v>45</v>
      </c>
      <c r="R63" s="12" t="s">
        <v>58</v>
      </c>
      <c r="S63" s="12" t="s">
        <v>55</v>
      </c>
      <c r="T63" s="12" t="s">
        <v>45</v>
      </c>
      <c r="U63" s="12" t="s">
        <v>58</v>
      </c>
      <c r="V63" s="12" t="s">
        <v>55</v>
      </c>
      <c r="W63" s="12" t="s">
        <v>45</v>
      </c>
      <c r="X63" s="12" t="s">
        <v>58</v>
      </c>
      <c r="Y63" s="12" t="s">
        <v>55</v>
      </c>
      <c r="Z63" s="12" t="s">
        <v>45</v>
      </c>
      <c r="AA63" s="12" t="s">
        <v>58</v>
      </c>
      <c r="AB63" s="12" t="s">
        <v>55</v>
      </c>
      <c r="AC63" s="12" t="s">
        <v>45</v>
      </c>
    </row>
    <row r="64" spans="3:29" x14ac:dyDescent="0.25">
      <c r="C64" s="12"/>
      <c r="E64" s="13"/>
      <c r="F64" s="12"/>
      <c r="H64" s="13"/>
      <c r="I64" s="12"/>
      <c r="K64" s="13"/>
      <c r="L64" s="12"/>
      <c r="N64" s="13"/>
      <c r="O64" s="12"/>
      <c r="Q64" s="13"/>
      <c r="R64" s="12"/>
      <c r="T64" s="13"/>
      <c r="U64" s="12"/>
      <c r="W64" s="13"/>
      <c r="X64" s="12"/>
      <c r="Z64" s="13"/>
      <c r="AA64" s="12"/>
      <c r="AC64" s="13"/>
    </row>
    <row r="65" spans="3:29" x14ac:dyDescent="0.25">
      <c r="C65" s="12">
        <v>201503</v>
      </c>
      <c r="D65" s="12">
        <v>0</v>
      </c>
      <c r="E65" s="12">
        <v>392</v>
      </c>
      <c r="F65" s="12">
        <v>201503</v>
      </c>
      <c r="G65" s="12">
        <v>0</v>
      </c>
      <c r="H65" s="12">
        <v>1717</v>
      </c>
      <c r="I65" s="12">
        <v>201503</v>
      </c>
      <c r="J65" s="12">
        <v>0.57142859999999995</v>
      </c>
      <c r="K65" s="12">
        <v>3500</v>
      </c>
      <c r="L65" s="12">
        <v>201503</v>
      </c>
      <c r="M65" s="12">
        <v>0.25312570000000001</v>
      </c>
      <c r="N65" s="12">
        <v>13037</v>
      </c>
      <c r="O65" s="12">
        <v>201503</v>
      </c>
      <c r="P65" s="12">
        <v>3.9793099999999998E-2</v>
      </c>
      <c r="Q65" s="12">
        <v>2513</v>
      </c>
      <c r="R65" s="12">
        <v>201503</v>
      </c>
      <c r="S65" s="12">
        <v>0.17897089999999999</v>
      </c>
      <c r="T65" s="12">
        <v>2235</v>
      </c>
      <c r="U65" s="12">
        <v>201503</v>
      </c>
      <c r="V65" s="12">
        <v>0.38867299999999999</v>
      </c>
      <c r="W65" s="12">
        <v>12607</v>
      </c>
      <c r="X65" s="12">
        <v>201503</v>
      </c>
      <c r="Y65" s="12">
        <v>0.3916654</v>
      </c>
      <c r="Z65" s="12">
        <v>12766</v>
      </c>
      <c r="AA65" s="12">
        <v>201503</v>
      </c>
      <c r="AB65" s="12">
        <v>0.33524120000000002</v>
      </c>
      <c r="AC65" s="12">
        <v>12230</v>
      </c>
    </row>
    <row r="66" spans="3:29" x14ac:dyDescent="0.25">
      <c r="C66" s="12">
        <v>201601</v>
      </c>
      <c r="D66" s="12">
        <v>0.2673797</v>
      </c>
      <c r="E66" s="12">
        <v>374</v>
      </c>
      <c r="F66" s="12">
        <v>201601</v>
      </c>
      <c r="G66" s="12">
        <v>9.6246399999999996E-2</v>
      </c>
      <c r="H66" s="12">
        <v>2078</v>
      </c>
      <c r="I66" s="12">
        <v>201601</v>
      </c>
      <c r="J66" s="12">
        <v>0.5436067</v>
      </c>
      <c r="K66" s="12">
        <v>4231</v>
      </c>
      <c r="L66" s="12">
        <v>201601</v>
      </c>
      <c r="M66" s="12">
        <v>0.506768</v>
      </c>
      <c r="N66" s="12">
        <v>14997</v>
      </c>
      <c r="O66" s="12">
        <v>201601</v>
      </c>
      <c r="P66" s="12">
        <v>0.23809520000000001</v>
      </c>
      <c r="Q66" s="12">
        <v>5040</v>
      </c>
      <c r="R66" s="12">
        <v>201601</v>
      </c>
      <c r="S66" s="12">
        <v>0.32375559999999998</v>
      </c>
      <c r="T66" s="12">
        <v>2471</v>
      </c>
      <c r="U66" s="12">
        <v>201601</v>
      </c>
      <c r="V66" s="12">
        <v>0.78019269999999996</v>
      </c>
      <c r="W66" s="12">
        <v>12561</v>
      </c>
      <c r="X66" s="12">
        <v>201601</v>
      </c>
      <c r="Y66" s="12">
        <v>0.76520949999999999</v>
      </c>
      <c r="Z66" s="12">
        <v>13199</v>
      </c>
      <c r="AA66" s="12">
        <v>201601</v>
      </c>
      <c r="AB66" s="12">
        <v>0.59206060000000005</v>
      </c>
      <c r="AC66" s="12">
        <v>10303</v>
      </c>
    </row>
    <row r="67" spans="3:29" x14ac:dyDescent="0.25">
      <c r="C67" s="12">
        <v>201602</v>
      </c>
      <c r="D67" s="12">
        <v>0.24509800000000001</v>
      </c>
      <c r="E67" s="12">
        <v>408</v>
      </c>
      <c r="F67" s="12">
        <v>201602</v>
      </c>
      <c r="G67" s="12">
        <v>0.2134472</v>
      </c>
      <c r="H67" s="12">
        <v>1874</v>
      </c>
      <c r="I67" s="12">
        <v>201602</v>
      </c>
      <c r="J67" s="12">
        <v>0.52983179999999996</v>
      </c>
      <c r="K67" s="12">
        <v>4341</v>
      </c>
      <c r="L67" s="12">
        <v>201602</v>
      </c>
      <c r="M67" s="12">
        <v>0.68825910000000001</v>
      </c>
      <c r="N67" s="12">
        <v>14820</v>
      </c>
      <c r="O67" s="12">
        <v>201602</v>
      </c>
      <c r="P67" s="12">
        <v>0.46653139999999998</v>
      </c>
      <c r="Q67" s="12">
        <v>4930</v>
      </c>
      <c r="R67" s="12">
        <v>201602</v>
      </c>
      <c r="S67" s="12">
        <v>0.52648899999999998</v>
      </c>
      <c r="T67" s="12">
        <v>3039</v>
      </c>
      <c r="U67" s="12">
        <v>201602</v>
      </c>
      <c r="V67" s="12">
        <v>0.9294618</v>
      </c>
      <c r="W67" s="12">
        <v>13879</v>
      </c>
      <c r="X67" s="12">
        <v>201602</v>
      </c>
      <c r="Y67" s="12">
        <v>0.89747489999999996</v>
      </c>
      <c r="Z67" s="12">
        <v>13148</v>
      </c>
      <c r="AA67" s="12">
        <v>201602</v>
      </c>
      <c r="AB67" s="12">
        <v>0.85714290000000004</v>
      </c>
      <c r="AC67" s="12">
        <v>10850</v>
      </c>
    </row>
    <row r="68" spans="3:29" x14ac:dyDescent="0.25">
      <c r="C68" s="12">
        <v>201603</v>
      </c>
      <c r="D68" s="12">
        <v>0</v>
      </c>
      <c r="E68" s="12">
        <v>388</v>
      </c>
      <c r="F68" s="12">
        <v>201603</v>
      </c>
      <c r="G68" s="12">
        <v>0</v>
      </c>
      <c r="H68" s="12">
        <v>1684</v>
      </c>
      <c r="I68" s="12">
        <v>201603</v>
      </c>
      <c r="J68" s="12">
        <v>0.15631980000000001</v>
      </c>
      <c r="K68" s="12">
        <v>4478</v>
      </c>
      <c r="L68" s="12">
        <v>201603</v>
      </c>
      <c r="M68" s="12">
        <v>0.41109970000000001</v>
      </c>
      <c r="N68" s="12">
        <v>13622</v>
      </c>
      <c r="O68" s="12">
        <v>201603</v>
      </c>
      <c r="P68" s="12">
        <v>0.19131709999999999</v>
      </c>
      <c r="Q68" s="12">
        <v>6795</v>
      </c>
      <c r="R68" s="12">
        <v>201603</v>
      </c>
      <c r="S68" s="12">
        <v>0.20588239999999999</v>
      </c>
      <c r="T68" s="12">
        <v>3400</v>
      </c>
      <c r="U68" s="12">
        <v>201603</v>
      </c>
      <c r="V68" s="12">
        <v>0.50018660000000004</v>
      </c>
      <c r="W68" s="12">
        <v>13395</v>
      </c>
      <c r="X68" s="12">
        <v>201603</v>
      </c>
      <c r="Y68" s="12">
        <v>0.60290719999999998</v>
      </c>
      <c r="Z68" s="12">
        <v>12108</v>
      </c>
      <c r="AA68" s="12">
        <v>201603</v>
      </c>
      <c r="AB68" s="12">
        <v>0.59413289999999996</v>
      </c>
      <c r="AC68" s="12">
        <v>10772</v>
      </c>
    </row>
    <row r="69" spans="3:29" x14ac:dyDescent="0.25">
      <c r="C69" s="12">
        <v>201701</v>
      </c>
      <c r="D69" s="12">
        <v>0</v>
      </c>
      <c r="E69" s="12">
        <v>389</v>
      </c>
      <c r="F69" s="12">
        <v>201701</v>
      </c>
      <c r="G69" s="12">
        <v>0</v>
      </c>
      <c r="H69" s="12">
        <v>3539</v>
      </c>
      <c r="I69" s="12">
        <v>201701</v>
      </c>
      <c r="J69" s="12">
        <v>0.22920009999999999</v>
      </c>
      <c r="K69" s="12">
        <v>4363</v>
      </c>
      <c r="L69" s="12">
        <v>201701</v>
      </c>
      <c r="M69" s="12">
        <v>0.193438</v>
      </c>
      <c r="N69" s="12">
        <v>13441</v>
      </c>
      <c r="O69" s="12">
        <v>201701</v>
      </c>
      <c r="P69" s="12">
        <v>0.13195509999999999</v>
      </c>
      <c r="Q69" s="12">
        <v>9094</v>
      </c>
      <c r="R69" s="12">
        <v>201701</v>
      </c>
      <c r="S69" s="12">
        <v>0.2330323</v>
      </c>
      <c r="T69" s="12">
        <v>3433</v>
      </c>
      <c r="U69" s="12">
        <v>201701</v>
      </c>
      <c r="V69" s="12">
        <v>0.4919964</v>
      </c>
      <c r="W69" s="12">
        <v>14431</v>
      </c>
      <c r="X69" s="12">
        <v>201701</v>
      </c>
      <c r="Y69" s="12">
        <v>0.56740029999999997</v>
      </c>
      <c r="Z69" s="12">
        <v>11632</v>
      </c>
      <c r="AA69" s="12">
        <v>201701</v>
      </c>
      <c r="AB69" s="12">
        <v>0.46362730000000002</v>
      </c>
      <c r="AC69" s="12">
        <v>9059</v>
      </c>
    </row>
    <row r="70" spans="3:29" x14ac:dyDescent="0.25">
      <c r="C70" s="12">
        <v>201702</v>
      </c>
      <c r="D70" s="12">
        <v>0</v>
      </c>
      <c r="E70" s="12">
        <v>441</v>
      </c>
      <c r="F70" s="12">
        <v>201702</v>
      </c>
      <c r="G70" s="12">
        <v>0</v>
      </c>
      <c r="H70" s="12">
        <v>4674</v>
      </c>
      <c r="I70" s="12">
        <v>201702</v>
      </c>
      <c r="J70" s="12">
        <v>0.15985379999999999</v>
      </c>
      <c r="K70" s="12">
        <v>4379</v>
      </c>
      <c r="L70" s="12">
        <v>201702</v>
      </c>
      <c r="M70" s="12">
        <v>0.21397530000000001</v>
      </c>
      <c r="N70" s="12">
        <v>14955</v>
      </c>
      <c r="O70" s="12">
        <v>201702</v>
      </c>
      <c r="P70" s="12">
        <v>0.14397370000000001</v>
      </c>
      <c r="Q70" s="12">
        <v>9724</v>
      </c>
      <c r="R70" s="12">
        <v>201702</v>
      </c>
      <c r="S70" s="12">
        <v>0.2197112</v>
      </c>
      <c r="T70" s="12">
        <v>3186</v>
      </c>
      <c r="U70" s="12">
        <v>201702</v>
      </c>
      <c r="V70" s="12">
        <v>0.36006949999999999</v>
      </c>
      <c r="W70" s="12">
        <v>16108</v>
      </c>
      <c r="X70" s="12">
        <v>201702</v>
      </c>
      <c r="Y70" s="12">
        <v>0.43720530000000002</v>
      </c>
      <c r="Z70" s="12">
        <v>11665</v>
      </c>
      <c r="AA70" s="12">
        <v>201702</v>
      </c>
      <c r="AB70" s="12">
        <v>0.52831059999999996</v>
      </c>
      <c r="AC70" s="12">
        <v>8707</v>
      </c>
    </row>
    <row r="71" spans="3:29" x14ac:dyDescent="0.25">
      <c r="C71" s="12">
        <v>201703</v>
      </c>
      <c r="D71" s="12">
        <v>0</v>
      </c>
      <c r="E71" s="12">
        <v>303</v>
      </c>
      <c r="F71" s="12">
        <v>201703</v>
      </c>
      <c r="G71" s="12">
        <v>3.3300000000000003E-2</v>
      </c>
      <c r="H71" s="12">
        <v>3003</v>
      </c>
      <c r="I71" s="12">
        <v>201703</v>
      </c>
      <c r="J71" s="12">
        <v>0.12575449999999999</v>
      </c>
      <c r="K71" s="12">
        <v>3976</v>
      </c>
      <c r="L71" s="12">
        <v>201703</v>
      </c>
      <c r="M71" s="12">
        <v>0.47997709999999999</v>
      </c>
      <c r="N71" s="12">
        <v>13959</v>
      </c>
      <c r="O71" s="12">
        <v>201703</v>
      </c>
      <c r="P71" s="12">
        <v>0.17111080000000001</v>
      </c>
      <c r="Q71" s="12">
        <v>7013</v>
      </c>
      <c r="R71" s="12">
        <v>201703</v>
      </c>
      <c r="S71" s="12">
        <v>0.41200710000000001</v>
      </c>
      <c r="T71" s="12">
        <v>3398</v>
      </c>
      <c r="U71" s="12">
        <v>201703</v>
      </c>
      <c r="V71" s="12">
        <v>0.58611639999999998</v>
      </c>
      <c r="W71" s="12">
        <v>16379</v>
      </c>
      <c r="X71" s="12">
        <v>201703</v>
      </c>
      <c r="Y71" s="12">
        <v>0.65721649999999998</v>
      </c>
      <c r="Z71" s="12">
        <v>15520</v>
      </c>
      <c r="AA71" s="12">
        <v>201703</v>
      </c>
      <c r="AB71" s="12">
        <v>0.6694367</v>
      </c>
      <c r="AC71" s="12">
        <v>8664</v>
      </c>
    </row>
    <row r="72" spans="3:29" x14ac:dyDescent="0.25">
      <c r="C72" s="12"/>
      <c r="E72" s="13"/>
      <c r="F72" s="12"/>
      <c r="H72" s="13"/>
      <c r="I72" s="12"/>
      <c r="K72" s="13"/>
      <c r="L72" s="12"/>
      <c r="N72" s="13"/>
      <c r="O72" s="12"/>
      <c r="Q72" s="13"/>
      <c r="R72" s="12"/>
      <c r="T72" s="13"/>
      <c r="U72" s="12"/>
      <c r="W72" s="13"/>
      <c r="X72" s="12"/>
      <c r="Z72" s="13"/>
      <c r="AA72" s="12"/>
      <c r="AC72" s="13"/>
    </row>
    <row r="73" spans="3:29" x14ac:dyDescent="0.25">
      <c r="C73" s="12" t="s">
        <v>30</v>
      </c>
      <c r="D73" s="12">
        <v>7.42115E-2</v>
      </c>
      <c r="E73" s="12">
        <v>2695</v>
      </c>
      <c r="F73" s="12" t="s">
        <v>30</v>
      </c>
      <c r="G73" s="12">
        <v>3.76972E-2</v>
      </c>
      <c r="H73" s="12">
        <v>18569</v>
      </c>
      <c r="I73" s="12" t="s">
        <v>30</v>
      </c>
      <c r="J73" s="12">
        <v>0.3245866</v>
      </c>
      <c r="K73" s="12">
        <v>29268</v>
      </c>
      <c r="L73" s="12" t="s">
        <v>30</v>
      </c>
      <c r="M73" s="12">
        <v>0.39663670000000001</v>
      </c>
      <c r="N73" s="12">
        <v>98831</v>
      </c>
      <c r="O73" s="12" t="s">
        <v>30</v>
      </c>
      <c r="P73" s="12">
        <v>0.19286619999999999</v>
      </c>
      <c r="Q73" s="12">
        <v>45109</v>
      </c>
      <c r="R73" s="12" t="s">
        <v>30</v>
      </c>
      <c r="S73" s="12">
        <v>0.3024289</v>
      </c>
      <c r="T73" s="12">
        <v>21162</v>
      </c>
      <c r="U73" s="12" t="s">
        <v>30</v>
      </c>
      <c r="V73" s="12">
        <v>0.57165860000000002</v>
      </c>
      <c r="W73" s="12">
        <v>99360</v>
      </c>
      <c r="X73" s="12" t="s">
        <v>30</v>
      </c>
      <c r="Y73" s="12">
        <v>0.62307029999999997</v>
      </c>
      <c r="Z73" s="12">
        <v>90038</v>
      </c>
      <c r="AA73" s="12" t="s">
        <v>30</v>
      </c>
      <c r="AB73" s="12">
        <v>0.57377630000000002</v>
      </c>
      <c r="AC73" s="12">
        <v>70585</v>
      </c>
    </row>
    <row r="74" spans="3:29" x14ac:dyDescent="0.25">
      <c r="C74" s="12"/>
      <c r="D74" s="14"/>
      <c r="E74" s="15"/>
      <c r="F74" s="12"/>
      <c r="G74" s="14"/>
      <c r="H74" s="15"/>
      <c r="I74" s="12"/>
      <c r="J74" s="14"/>
      <c r="K74" s="15"/>
      <c r="L74" s="12"/>
      <c r="M74" s="14"/>
      <c r="N74" s="15"/>
      <c r="O74" s="12"/>
      <c r="P74" s="14"/>
      <c r="Q74" s="15"/>
      <c r="R74" s="12"/>
      <c r="S74" s="14"/>
      <c r="T74" s="15"/>
      <c r="U74" s="12"/>
      <c r="V74" s="14"/>
      <c r="W74" s="15"/>
      <c r="X74" s="12"/>
      <c r="Y74" s="14"/>
      <c r="Z74" s="15"/>
      <c r="AA74" s="12"/>
      <c r="AB74" s="14"/>
      <c r="AC74" s="15"/>
    </row>
    <row r="78" spans="3:29" x14ac:dyDescent="0.25">
      <c r="C78" t="s">
        <v>346</v>
      </c>
    </row>
    <row r="80" spans="3:29" x14ac:dyDescent="0.25">
      <c r="C80" t="s">
        <v>822</v>
      </c>
      <c r="F80" t="s">
        <v>821</v>
      </c>
      <c r="I80" t="s">
        <v>1</v>
      </c>
      <c r="L80" t="s">
        <v>836</v>
      </c>
    </row>
    <row r="81" spans="3:14" x14ac:dyDescent="0.25">
      <c r="C81" s="12" t="s">
        <v>85</v>
      </c>
      <c r="D81" s="12" t="s">
        <v>55</v>
      </c>
      <c r="E81" s="12" t="s">
        <v>45</v>
      </c>
      <c r="F81" s="12" t="s">
        <v>85</v>
      </c>
      <c r="G81" s="12" t="s">
        <v>55</v>
      </c>
      <c r="H81" s="12" t="s">
        <v>45</v>
      </c>
      <c r="I81" s="12" t="s">
        <v>85</v>
      </c>
      <c r="J81" s="12" t="s">
        <v>55</v>
      </c>
      <c r="K81" s="12" t="s">
        <v>45</v>
      </c>
      <c r="L81" s="12" t="s">
        <v>85</v>
      </c>
      <c r="M81" s="12" t="s">
        <v>55</v>
      </c>
      <c r="N81" s="12" t="s">
        <v>45</v>
      </c>
    </row>
    <row r="82" spans="3:14" x14ac:dyDescent="0.25">
      <c r="C82" s="12"/>
      <c r="E82" s="13"/>
      <c r="F82" s="12"/>
      <c r="H82" s="13"/>
      <c r="I82" s="12"/>
      <c r="K82" s="13"/>
      <c r="L82" s="12"/>
      <c r="N82" s="13"/>
    </row>
    <row r="83" spans="3:14" x14ac:dyDescent="0.25">
      <c r="C83" s="12">
        <v>201509</v>
      </c>
      <c r="D83" s="12">
        <v>0</v>
      </c>
      <c r="E83" s="12">
        <v>507</v>
      </c>
      <c r="F83" s="12">
        <v>201509</v>
      </c>
      <c r="G83" s="12">
        <v>4.53309E-2</v>
      </c>
      <c r="H83" s="12">
        <v>4412</v>
      </c>
      <c r="I83" s="12">
        <v>201509</v>
      </c>
      <c r="J83" s="12">
        <v>0.22068099999999999</v>
      </c>
      <c r="K83" s="12">
        <v>3172</v>
      </c>
      <c r="L83" s="12">
        <v>201509</v>
      </c>
      <c r="M83" s="12">
        <v>9.6325900000000006E-2</v>
      </c>
      <c r="N83" s="12">
        <v>7267</v>
      </c>
    </row>
    <row r="84" spans="3:14" x14ac:dyDescent="0.25">
      <c r="C84" s="12">
        <v>201510</v>
      </c>
      <c r="D84" s="12">
        <v>0</v>
      </c>
      <c r="E84" s="12">
        <v>533</v>
      </c>
      <c r="F84" s="12">
        <v>201510</v>
      </c>
      <c r="G84" s="12">
        <v>0.16703789999999999</v>
      </c>
      <c r="H84" s="12">
        <v>5388</v>
      </c>
      <c r="I84" s="12">
        <v>201510</v>
      </c>
      <c r="J84" s="12">
        <v>0.15206810000000001</v>
      </c>
      <c r="K84" s="12">
        <v>3288</v>
      </c>
      <c r="L84" s="12">
        <v>201510</v>
      </c>
      <c r="M84" s="12">
        <v>0.2294706</v>
      </c>
      <c r="N84" s="12">
        <v>6101</v>
      </c>
    </row>
    <row r="85" spans="3:14" x14ac:dyDescent="0.25">
      <c r="C85" s="12">
        <v>201511</v>
      </c>
      <c r="D85" s="12">
        <v>0</v>
      </c>
      <c r="E85" s="12">
        <v>567</v>
      </c>
      <c r="F85" s="12">
        <v>201511</v>
      </c>
      <c r="G85" s="12">
        <v>0.58833709999999995</v>
      </c>
      <c r="H85" s="12">
        <v>5779</v>
      </c>
      <c r="I85" s="12">
        <v>201511</v>
      </c>
      <c r="J85" s="12">
        <v>0.88188979999999995</v>
      </c>
      <c r="K85" s="12">
        <v>3175</v>
      </c>
      <c r="L85" s="12">
        <v>201511</v>
      </c>
      <c r="M85" s="12">
        <v>0.74791770000000002</v>
      </c>
      <c r="N85" s="12">
        <v>5883</v>
      </c>
    </row>
    <row r="86" spans="3:14" x14ac:dyDescent="0.25">
      <c r="C86" s="12">
        <v>201512</v>
      </c>
      <c r="D86" s="12">
        <v>0</v>
      </c>
      <c r="E86" s="12">
        <v>502</v>
      </c>
      <c r="F86" s="12">
        <v>201512</v>
      </c>
      <c r="G86" s="12">
        <v>0.22783039999999999</v>
      </c>
      <c r="H86" s="12">
        <v>5706</v>
      </c>
      <c r="I86" s="12">
        <v>201512</v>
      </c>
      <c r="J86" s="12">
        <v>0.3028264</v>
      </c>
      <c r="K86" s="12">
        <v>2972</v>
      </c>
      <c r="L86" s="12">
        <v>201512</v>
      </c>
      <c r="M86" s="12">
        <v>0.45256740000000001</v>
      </c>
      <c r="N86" s="12">
        <v>5745</v>
      </c>
    </row>
    <row r="87" spans="3:14" x14ac:dyDescent="0.25">
      <c r="C87" s="12">
        <v>201601</v>
      </c>
      <c r="D87" s="12">
        <v>0</v>
      </c>
      <c r="E87" s="12">
        <v>496</v>
      </c>
      <c r="F87" s="12">
        <v>201601</v>
      </c>
      <c r="G87" s="12">
        <v>0.2946376</v>
      </c>
      <c r="H87" s="12">
        <v>6788</v>
      </c>
      <c r="I87" s="12">
        <v>201601</v>
      </c>
      <c r="J87" s="12">
        <v>0.41427659999999999</v>
      </c>
      <c r="K87" s="12">
        <v>3138</v>
      </c>
      <c r="L87" s="12">
        <v>201601</v>
      </c>
      <c r="M87" s="12">
        <v>0.49455979999999999</v>
      </c>
      <c r="N87" s="12">
        <v>6066</v>
      </c>
    </row>
    <row r="88" spans="3:14" x14ac:dyDescent="0.25">
      <c r="C88" s="12">
        <v>201602</v>
      </c>
      <c r="D88" s="12">
        <v>0.15015020000000001</v>
      </c>
      <c r="E88" s="12">
        <v>666</v>
      </c>
      <c r="F88" s="12">
        <v>201602</v>
      </c>
      <c r="G88" s="12">
        <v>0.1410216</v>
      </c>
      <c r="H88" s="12">
        <v>6382</v>
      </c>
      <c r="I88" s="12">
        <v>201602</v>
      </c>
      <c r="J88" s="12">
        <v>0.35982989999999998</v>
      </c>
      <c r="K88" s="12">
        <v>3057</v>
      </c>
      <c r="L88" s="12">
        <v>201602</v>
      </c>
      <c r="M88" s="12">
        <v>0.24034330000000001</v>
      </c>
      <c r="N88" s="12">
        <v>5825</v>
      </c>
    </row>
    <row r="89" spans="3:14" x14ac:dyDescent="0.25">
      <c r="C89" s="12">
        <v>201603</v>
      </c>
      <c r="D89" s="12">
        <v>0</v>
      </c>
      <c r="E89" s="12">
        <v>699</v>
      </c>
      <c r="F89" s="12">
        <v>201603</v>
      </c>
      <c r="G89" s="12">
        <v>0.47777619999999998</v>
      </c>
      <c r="H89" s="12">
        <v>6907</v>
      </c>
      <c r="I89" s="12">
        <v>201603</v>
      </c>
      <c r="J89" s="12">
        <v>1.1998740000000001</v>
      </c>
      <c r="K89" s="12">
        <v>3167</v>
      </c>
      <c r="L89" s="12">
        <v>201603</v>
      </c>
      <c r="M89" s="12">
        <v>0.98992400000000003</v>
      </c>
      <c r="N89" s="12">
        <v>5657</v>
      </c>
    </row>
    <row r="90" spans="3:14" x14ac:dyDescent="0.25">
      <c r="C90" s="12">
        <v>201604</v>
      </c>
      <c r="D90" s="12">
        <v>0.33840949999999997</v>
      </c>
      <c r="E90" s="12">
        <v>591</v>
      </c>
      <c r="F90" s="12">
        <v>201604</v>
      </c>
      <c r="G90" s="12">
        <v>0.85559890000000005</v>
      </c>
      <c r="H90" s="12">
        <v>6662</v>
      </c>
      <c r="I90" s="12">
        <v>201604</v>
      </c>
      <c r="J90" s="12">
        <v>1.1253519999999999</v>
      </c>
      <c r="K90" s="12">
        <v>3199</v>
      </c>
      <c r="L90" s="12">
        <v>201604</v>
      </c>
      <c r="M90" s="12">
        <v>1.041317</v>
      </c>
      <c r="N90" s="12">
        <v>5954</v>
      </c>
    </row>
    <row r="91" spans="3:14" x14ac:dyDescent="0.25">
      <c r="C91" s="12">
        <v>201605</v>
      </c>
      <c r="D91" s="12">
        <v>0.1869159</v>
      </c>
      <c r="E91" s="12">
        <v>535</v>
      </c>
      <c r="F91" s="12">
        <v>201605</v>
      </c>
      <c r="G91" s="12">
        <v>0.28265400000000002</v>
      </c>
      <c r="H91" s="12">
        <v>6722</v>
      </c>
      <c r="I91" s="12">
        <v>201605</v>
      </c>
      <c r="J91" s="12">
        <v>0.4391101</v>
      </c>
      <c r="K91" s="12">
        <v>3416</v>
      </c>
      <c r="L91" s="12">
        <v>201605</v>
      </c>
      <c r="M91" s="12">
        <v>0.51854180000000005</v>
      </c>
      <c r="N91" s="12">
        <v>6364</v>
      </c>
    </row>
    <row r="92" spans="3:14" x14ac:dyDescent="0.25">
      <c r="C92" s="12">
        <v>201606</v>
      </c>
      <c r="D92" s="12">
        <v>0.19607840000000001</v>
      </c>
      <c r="E92" s="12">
        <v>510</v>
      </c>
      <c r="F92" s="12">
        <v>201606</v>
      </c>
      <c r="G92" s="12">
        <v>0.34369179999999999</v>
      </c>
      <c r="H92" s="12">
        <v>6983</v>
      </c>
      <c r="I92" s="12">
        <v>201606</v>
      </c>
      <c r="J92" s="12">
        <v>0.4703929</v>
      </c>
      <c r="K92" s="12">
        <v>3614</v>
      </c>
      <c r="L92" s="12">
        <v>201606</v>
      </c>
      <c r="M92" s="12">
        <v>0.54446459999999997</v>
      </c>
      <c r="N92" s="12">
        <v>6061</v>
      </c>
    </row>
    <row r="93" spans="3:14" x14ac:dyDescent="0.25">
      <c r="C93" s="12">
        <v>201607</v>
      </c>
      <c r="D93" s="12">
        <v>0.1795332</v>
      </c>
      <c r="E93" s="12">
        <v>557</v>
      </c>
      <c r="F93" s="12">
        <v>201607</v>
      </c>
      <c r="G93" s="12">
        <v>0.69519540000000002</v>
      </c>
      <c r="H93" s="12">
        <v>6473</v>
      </c>
      <c r="I93" s="12">
        <v>201607</v>
      </c>
      <c r="J93" s="12">
        <v>1.1782950000000001</v>
      </c>
      <c r="K93" s="12">
        <v>3225</v>
      </c>
      <c r="L93" s="12">
        <v>201607</v>
      </c>
      <c r="M93" s="12">
        <v>1.0544819999999999</v>
      </c>
      <c r="N93" s="12">
        <v>5690</v>
      </c>
    </row>
    <row r="94" spans="3:14" x14ac:dyDescent="0.25">
      <c r="C94" s="12">
        <v>201608</v>
      </c>
      <c r="D94" s="12">
        <v>0.29411759999999998</v>
      </c>
      <c r="E94" s="12">
        <v>680</v>
      </c>
      <c r="F94" s="12">
        <v>201608</v>
      </c>
      <c r="G94" s="12">
        <v>1.0932109999999999</v>
      </c>
      <c r="H94" s="12">
        <v>6952</v>
      </c>
      <c r="I94" s="12">
        <v>201608</v>
      </c>
      <c r="J94" s="12">
        <v>1.6280349999999999</v>
      </c>
      <c r="K94" s="12">
        <v>3624</v>
      </c>
      <c r="L94" s="12">
        <v>201608</v>
      </c>
      <c r="M94" s="12">
        <v>1.444841</v>
      </c>
      <c r="N94" s="12">
        <v>5883</v>
      </c>
    </row>
    <row r="95" spans="3:14" x14ac:dyDescent="0.25">
      <c r="C95" s="12">
        <v>201609</v>
      </c>
      <c r="D95" s="12">
        <v>0</v>
      </c>
      <c r="E95" s="12">
        <v>634</v>
      </c>
      <c r="F95" s="12">
        <v>201609</v>
      </c>
      <c r="G95" s="12">
        <v>0.48479509999999998</v>
      </c>
      <c r="H95" s="12">
        <v>6807</v>
      </c>
      <c r="I95" s="12">
        <v>201609</v>
      </c>
      <c r="J95" s="12">
        <v>0.77341740000000003</v>
      </c>
      <c r="K95" s="12">
        <v>3491</v>
      </c>
      <c r="L95" s="12">
        <v>201609</v>
      </c>
      <c r="M95" s="12">
        <v>0.84790670000000001</v>
      </c>
      <c r="N95" s="12">
        <v>5661</v>
      </c>
    </row>
    <row r="96" spans="3:14" x14ac:dyDescent="0.25">
      <c r="C96" s="12">
        <v>201610</v>
      </c>
      <c r="D96" s="12">
        <v>0</v>
      </c>
      <c r="E96" s="12">
        <v>597</v>
      </c>
      <c r="F96" s="12">
        <v>201610</v>
      </c>
      <c r="G96" s="12">
        <v>0.14556040000000001</v>
      </c>
      <c r="H96" s="12">
        <v>6870</v>
      </c>
      <c r="I96" s="12">
        <v>201610</v>
      </c>
      <c r="J96" s="12">
        <v>0.41891080000000003</v>
      </c>
      <c r="K96" s="12">
        <v>3342</v>
      </c>
      <c r="L96" s="12">
        <v>201610</v>
      </c>
      <c r="M96" s="12">
        <v>0.50838839999999996</v>
      </c>
      <c r="N96" s="12">
        <v>5901</v>
      </c>
    </row>
    <row r="97" spans="3:14" x14ac:dyDescent="0.25">
      <c r="C97" s="12">
        <v>201611</v>
      </c>
      <c r="D97" s="12">
        <v>0</v>
      </c>
      <c r="E97" s="12">
        <v>521</v>
      </c>
      <c r="F97" s="12">
        <v>201611</v>
      </c>
      <c r="G97" s="12">
        <v>0.27315299999999998</v>
      </c>
      <c r="H97" s="12">
        <v>7688</v>
      </c>
      <c r="I97" s="12">
        <v>201611</v>
      </c>
      <c r="J97" s="12">
        <v>0.24676129999999999</v>
      </c>
      <c r="K97" s="12">
        <v>3242</v>
      </c>
      <c r="L97" s="12">
        <v>201611</v>
      </c>
      <c r="M97" s="12">
        <v>0.5576856</v>
      </c>
      <c r="N97" s="12">
        <v>5738</v>
      </c>
    </row>
    <row r="98" spans="3:14" x14ac:dyDescent="0.25">
      <c r="C98" s="12">
        <v>201612</v>
      </c>
      <c r="D98" s="12">
        <v>0</v>
      </c>
      <c r="E98" s="12">
        <v>320</v>
      </c>
      <c r="F98" s="12">
        <v>201612</v>
      </c>
      <c r="G98" s="12">
        <v>0.27417029999999998</v>
      </c>
      <c r="H98" s="12">
        <v>6930</v>
      </c>
      <c r="I98" s="12">
        <v>201612</v>
      </c>
      <c r="J98" s="12">
        <v>0.54216869999999995</v>
      </c>
      <c r="K98" s="12">
        <v>3320</v>
      </c>
      <c r="L98" s="12">
        <v>201612</v>
      </c>
      <c r="M98" s="12">
        <v>0.483871</v>
      </c>
      <c r="N98" s="12">
        <v>5580</v>
      </c>
    </row>
    <row r="99" spans="3:14" x14ac:dyDescent="0.25">
      <c r="C99" s="12">
        <v>201701</v>
      </c>
      <c r="D99" s="12">
        <v>0</v>
      </c>
      <c r="E99" s="12">
        <v>187</v>
      </c>
      <c r="F99" s="12">
        <v>201701</v>
      </c>
      <c r="G99" s="12">
        <v>0.13104440000000001</v>
      </c>
      <c r="H99" s="12">
        <v>7631</v>
      </c>
      <c r="I99" s="12">
        <v>201701</v>
      </c>
      <c r="J99" s="12">
        <v>0.39989340000000001</v>
      </c>
      <c r="K99" s="12">
        <v>3751</v>
      </c>
      <c r="L99" s="12">
        <v>201701</v>
      </c>
      <c r="M99" s="12">
        <v>0.45928279999999999</v>
      </c>
      <c r="N99" s="12">
        <v>5661</v>
      </c>
    </row>
    <row r="100" spans="3:14" x14ac:dyDescent="0.25">
      <c r="C100" s="12">
        <v>201702</v>
      </c>
      <c r="D100" s="12">
        <v>0</v>
      </c>
      <c r="E100" s="12">
        <v>284</v>
      </c>
      <c r="F100" s="12">
        <v>201702</v>
      </c>
      <c r="G100" s="12">
        <v>0.16207460000000001</v>
      </c>
      <c r="H100" s="12">
        <v>7404</v>
      </c>
      <c r="I100" s="12">
        <v>201702</v>
      </c>
      <c r="J100" s="12">
        <v>0.45805899999999999</v>
      </c>
      <c r="K100" s="12">
        <v>3493</v>
      </c>
      <c r="L100" s="12">
        <v>201702</v>
      </c>
      <c r="M100" s="12">
        <v>0.66640529999999998</v>
      </c>
      <c r="N100" s="12">
        <v>5102</v>
      </c>
    </row>
    <row r="101" spans="3:14" x14ac:dyDescent="0.25">
      <c r="C101" s="12">
        <v>201703</v>
      </c>
      <c r="D101" s="12">
        <v>0</v>
      </c>
      <c r="E101" s="12">
        <v>1250</v>
      </c>
      <c r="F101" s="12">
        <v>201703</v>
      </c>
      <c r="G101" s="12">
        <v>0.25594149999999999</v>
      </c>
      <c r="H101" s="12">
        <v>8205</v>
      </c>
      <c r="I101" s="12">
        <v>201703</v>
      </c>
      <c r="J101" s="12">
        <v>0.5340454</v>
      </c>
      <c r="K101" s="12">
        <v>3745</v>
      </c>
      <c r="L101" s="12">
        <v>201703</v>
      </c>
      <c r="M101" s="12">
        <v>0.54552290000000003</v>
      </c>
      <c r="N101" s="12">
        <v>5316</v>
      </c>
    </row>
    <row r="102" spans="3:14" x14ac:dyDescent="0.25">
      <c r="C102" s="12">
        <v>201704</v>
      </c>
      <c r="D102" s="12">
        <v>0</v>
      </c>
      <c r="E102" s="12">
        <v>2207</v>
      </c>
      <c r="F102" s="12">
        <v>201704</v>
      </c>
      <c r="G102" s="12">
        <v>0.18333099999999999</v>
      </c>
      <c r="H102" s="12">
        <v>7091</v>
      </c>
      <c r="I102" s="12">
        <v>201704</v>
      </c>
      <c r="J102" s="12">
        <v>0.5810575</v>
      </c>
      <c r="K102" s="12">
        <v>3442</v>
      </c>
      <c r="L102" s="12">
        <v>201704</v>
      </c>
      <c r="M102" s="12">
        <v>0.41196880000000002</v>
      </c>
      <c r="N102" s="12">
        <v>4612</v>
      </c>
    </row>
    <row r="103" spans="3:14" x14ac:dyDescent="0.25">
      <c r="C103" s="12">
        <v>201705</v>
      </c>
      <c r="D103" s="12">
        <v>0</v>
      </c>
      <c r="E103" s="12">
        <v>1081</v>
      </c>
      <c r="F103" s="12">
        <v>201705</v>
      </c>
      <c r="G103" s="12">
        <v>0.2301357</v>
      </c>
      <c r="H103" s="12">
        <v>8256</v>
      </c>
      <c r="I103" s="12">
        <v>201705</v>
      </c>
      <c r="J103" s="12">
        <v>0.41152260000000002</v>
      </c>
      <c r="K103" s="12">
        <v>4131</v>
      </c>
      <c r="L103" s="12">
        <v>201705</v>
      </c>
      <c r="M103" s="12">
        <v>0.29620849999999999</v>
      </c>
      <c r="N103" s="12">
        <v>5064</v>
      </c>
    </row>
    <row r="104" spans="3:14" x14ac:dyDescent="0.25">
      <c r="C104" s="12">
        <v>201706</v>
      </c>
      <c r="D104" s="12">
        <v>0</v>
      </c>
      <c r="E104" s="12">
        <v>1022</v>
      </c>
      <c r="F104" s="12">
        <v>201706</v>
      </c>
      <c r="G104" s="12">
        <v>0.19207679999999999</v>
      </c>
      <c r="H104" s="12">
        <v>8330</v>
      </c>
      <c r="I104" s="12">
        <v>201706</v>
      </c>
      <c r="J104" s="12">
        <v>0.41194639999999999</v>
      </c>
      <c r="K104" s="12">
        <v>3884</v>
      </c>
      <c r="L104" s="12">
        <v>201706</v>
      </c>
      <c r="M104" s="12">
        <v>0.53817020000000004</v>
      </c>
      <c r="N104" s="12">
        <v>5017</v>
      </c>
    </row>
    <row r="105" spans="3:14" x14ac:dyDescent="0.25">
      <c r="C105" s="12">
        <v>201707</v>
      </c>
      <c r="D105" s="12">
        <v>0</v>
      </c>
      <c r="E105" s="12">
        <v>996</v>
      </c>
      <c r="F105" s="12">
        <v>201707</v>
      </c>
      <c r="G105" s="12">
        <v>0.20851220000000001</v>
      </c>
      <c r="H105" s="12">
        <v>8153</v>
      </c>
      <c r="I105" s="12">
        <v>201707</v>
      </c>
      <c r="J105" s="12">
        <v>0.31469380000000002</v>
      </c>
      <c r="K105" s="12">
        <v>4131</v>
      </c>
      <c r="L105" s="12">
        <v>201707</v>
      </c>
      <c r="M105" s="12">
        <v>0.31840800000000002</v>
      </c>
      <c r="N105" s="12">
        <v>5025</v>
      </c>
    </row>
    <row r="106" spans="3:14" x14ac:dyDescent="0.25">
      <c r="C106" s="12">
        <v>201708</v>
      </c>
      <c r="D106" s="12">
        <v>0</v>
      </c>
      <c r="E106" s="12">
        <v>2016</v>
      </c>
      <c r="F106" s="12">
        <v>201708</v>
      </c>
      <c r="G106" s="12">
        <v>0.1065956</v>
      </c>
      <c r="H106" s="12">
        <v>7505</v>
      </c>
      <c r="I106" s="12">
        <v>201708</v>
      </c>
      <c r="J106" s="12">
        <v>0.30287730000000002</v>
      </c>
      <c r="K106" s="12">
        <v>3962</v>
      </c>
      <c r="L106" s="12">
        <v>201708</v>
      </c>
      <c r="M106" s="12">
        <v>0.74060009999999998</v>
      </c>
      <c r="N106" s="12">
        <v>5266</v>
      </c>
    </row>
    <row r="107" spans="3:14" x14ac:dyDescent="0.25">
      <c r="C107" s="12">
        <v>201709</v>
      </c>
      <c r="D107" s="12">
        <v>9.2336100000000004E-2</v>
      </c>
      <c r="E107" s="12">
        <v>1083</v>
      </c>
      <c r="F107" s="12">
        <v>201709</v>
      </c>
      <c r="G107" s="12">
        <v>0.17950840000000001</v>
      </c>
      <c r="H107" s="12">
        <v>7242</v>
      </c>
      <c r="I107" s="12">
        <v>201709</v>
      </c>
      <c r="J107" s="12">
        <v>0.33146350000000002</v>
      </c>
      <c r="K107" s="12">
        <v>3922</v>
      </c>
      <c r="L107" s="12">
        <v>201709</v>
      </c>
      <c r="M107" s="12">
        <v>0.58692009999999994</v>
      </c>
      <c r="N107" s="12">
        <v>7156</v>
      </c>
    </row>
    <row r="108" spans="3:14" x14ac:dyDescent="0.25">
      <c r="C108" s="12">
        <v>201710</v>
      </c>
      <c r="D108" s="12">
        <v>0</v>
      </c>
      <c r="E108" s="12">
        <v>867</v>
      </c>
      <c r="F108" s="12">
        <v>201710</v>
      </c>
      <c r="G108" s="12">
        <v>0.32028970000000001</v>
      </c>
      <c r="H108" s="12">
        <v>7181</v>
      </c>
      <c r="I108" s="12">
        <v>201710</v>
      </c>
      <c r="J108" s="12">
        <v>0.40047110000000002</v>
      </c>
      <c r="K108" s="12">
        <v>4245</v>
      </c>
      <c r="L108" s="12">
        <v>201710</v>
      </c>
      <c r="M108" s="12">
        <v>0.57568569999999997</v>
      </c>
      <c r="N108" s="12">
        <v>5906</v>
      </c>
    </row>
    <row r="109" spans="3:14" x14ac:dyDescent="0.25">
      <c r="C109" s="12">
        <v>201711</v>
      </c>
      <c r="D109" s="12">
        <v>0</v>
      </c>
      <c r="E109" s="12">
        <v>821</v>
      </c>
      <c r="F109" s="12">
        <v>201711</v>
      </c>
      <c r="G109" s="12">
        <v>0.24324319999999999</v>
      </c>
      <c r="H109" s="12">
        <v>7400</v>
      </c>
      <c r="I109" s="12">
        <v>201711</v>
      </c>
      <c r="J109" s="12">
        <v>0.81437130000000002</v>
      </c>
      <c r="K109" s="12">
        <v>4175</v>
      </c>
      <c r="L109" s="12">
        <v>201711</v>
      </c>
      <c r="M109" s="12">
        <v>0.54025789999999996</v>
      </c>
      <c r="N109" s="12">
        <v>5738</v>
      </c>
    </row>
    <row r="110" spans="3:14" x14ac:dyDescent="0.25">
      <c r="C110" s="12">
        <v>201712</v>
      </c>
      <c r="D110" s="12">
        <v>0</v>
      </c>
      <c r="E110" s="12">
        <v>535</v>
      </c>
      <c r="F110" s="12">
        <v>201712</v>
      </c>
      <c r="G110" s="12">
        <v>0.67453629999999998</v>
      </c>
      <c r="H110" s="12">
        <v>6523</v>
      </c>
      <c r="I110" s="12">
        <v>201712</v>
      </c>
      <c r="J110" s="12">
        <v>0.79266780000000003</v>
      </c>
      <c r="K110" s="12">
        <v>4037</v>
      </c>
      <c r="L110" s="12">
        <v>201712</v>
      </c>
      <c r="M110" s="12">
        <v>0.9843982</v>
      </c>
      <c r="N110" s="12">
        <v>5384</v>
      </c>
    </row>
    <row r="111" spans="3:14" x14ac:dyDescent="0.25">
      <c r="C111" s="12"/>
      <c r="E111" s="13"/>
      <c r="F111" s="12"/>
      <c r="H111" s="13"/>
      <c r="I111" s="12"/>
      <c r="K111" s="13"/>
      <c r="L111" s="12"/>
      <c r="N111" s="13"/>
    </row>
    <row r="112" spans="3:14" x14ac:dyDescent="0.25">
      <c r="C112" s="12" t="s">
        <v>30</v>
      </c>
      <c r="D112" s="12">
        <v>4.2325099999999997E-2</v>
      </c>
      <c r="E112" s="12">
        <v>21264</v>
      </c>
      <c r="F112" s="12" t="s">
        <v>30</v>
      </c>
      <c r="G112" s="12">
        <v>0.32823999999999998</v>
      </c>
      <c r="H112" s="12">
        <v>194370</v>
      </c>
      <c r="I112" s="12" t="s">
        <v>30</v>
      </c>
      <c r="J112" s="12">
        <v>0.57165860000000002</v>
      </c>
      <c r="K112" s="12">
        <v>99360</v>
      </c>
      <c r="L112" s="12" t="s">
        <v>30</v>
      </c>
      <c r="M112" s="12">
        <v>0.60140830000000001</v>
      </c>
      <c r="N112" s="12">
        <v>160623</v>
      </c>
    </row>
    <row r="113" spans="3:14" x14ac:dyDescent="0.25">
      <c r="C113" s="12"/>
      <c r="D113" s="14"/>
      <c r="E113" s="15"/>
      <c r="F113" s="12"/>
      <c r="G113" s="14"/>
      <c r="H113" s="13"/>
      <c r="I113" s="18"/>
      <c r="K113" s="13"/>
      <c r="L113" s="12"/>
      <c r="M113" s="14"/>
      <c r="N113" s="15"/>
    </row>
    <row r="114" spans="3:14" x14ac:dyDescent="0.25">
      <c r="H114" s="38"/>
      <c r="I114" s="43"/>
      <c r="J114" s="38"/>
      <c r="K114" s="38"/>
    </row>
    <row r="115" spans="3:14" x14ac:dyDescent="0.25">
      <c r="C115" s="38"/>
      <c r="D115" s="38"/>
      <c r="E115" s="38"/>
      <c r="F115" s="38"/>
      <c r="G115" s="38"/>
    </row>
    <row r="116" spans="3:14" x14ac:dyDescent="0.25">
      <c r="C116" s="43" t="s">
        <v>309</v>
      </c>
      <c r="D116" s="43"/>
      <c r="E116" s="43"/>
      <c r="F116" s="43"/>
      <c r="G116" s="43"/>
    </row>
    <row r="117" spans="3:14" x14ac:dyDescent="0.25">
      <c r="C117" s="12" t="s">
        <v>29</v>
      </c>
      <c r="D117" s="12">
        <v>0</v>
      </c>
      <c r="E117" s="12">
        <v>1</v>
      </c>
      <c r="F117" s="12" t="s">
        <v>30</v>
      </c>
      <c r="G117" s="43"/>
    </row>
    <row r="118" spans="3:14" x14ac:dyDescent="0.25">
      <c r="C118" s="12"/>
      <c r="D118" s="12"/>
      <c r="F118" s="13"/>
      <c r="G118" s="43"/>
    </row>
    <row r="119" spans="3:14" x14ac:dyDescent="0.25">
      <c r="C119" s="12" t="s">
        <v>5</v>
      </c>
      <c r="D119" s="12">
        <v>99.93</v>
      </c>
      <c r="E119" s="12">
        <v>7.0000000000000007E-2</v>
      </c>
      <c r="F119" s="12">
        <v>100</v>
      </c>
      <c r="G119" s="43"/>
    </row>
    <row r="120" spans="3:14" x14ac:dyDescent="0.25">
      <c r="C120" s="12" t="s">
        <v>27</v>
      </c>
      <c r="D120" s="12">
        <v>99.96</v>
      </c>
      <c r="E120" s="12">
        <v>0.04</v>
      </c>
      <c r="F120" s="12">
        <v>100</v>
      </c>
      <c r="G120" s="43"/>
    </row>
    <row r="121" spans="3:14" x14ac:dyDescent="0.25">
      <c r="C121" s="37">
        <v>888</v>
      </c>
      <c r="D121" s="12">
        <v>99.68</v>
      </c>
      <c r="E121" s="12">
        <v>0.32</v>
      </c>
      <c r="F121" s="12">
        <v>100</v>
      </c>
      <c r="G121" s="43"/>
    </row>
    <row r="122" spans="3:14" x14ac:dyDescent="0.25">
      <c r="C122" s="12" t="s">
        <v>2</v>
      </c>
      <c r="D122" s="12">
        <v>99.6</v>
      </c>
      <c r="E122" s="12">
        <v>0.4</v>
      </c>
      <c r="F122" s="12">
        <v>100</v>
      </c>
      <c r="G122" s="43"/>
    </row>
    <row r="123" spans="3:14" x14ac:dyDescent="0.25">
      <c r="C123" s="12" t="s">
        <v>3</v>
      </c>
      <c r="D123" s="12">
        <v>99.81</v>
      </c>
      <c r="E123" s="12">
        <v>0.19</v>
      </c>
      <c r="F123" s="12">
        <v>100</v>
      </c>
      <c r="G123" s="43"/>
    </row>
    <row r="124" spans="3:14" x14ac:dyDescent="0.25">
      <c r="C124" s="12" t="s">
        <v>63</v>
      </c>
      <c r="D124" s="12">
        <v>99.7</v>
      </c>
      <c r="E124" s="12">
        <v>0.3</v>
      </c>
      <c r="F124" s="12">
        <v>100</v>
      </c>
      <c r="G124" s="43"/>
    </row>
    <row r="125" spans="3:14" x14ac:dyDescent="0.25">
      <c r="C125" s="12" t="s">
        <v>1</v>
      </c>
      <c r="D125" s="12">
        <v>99.43</v>
      </c>
      <c r="E125" s="12">
        <v>0.56999999999999995</v>
      </c>
      <c r="F125" s="12">
        <v>100</v>
      </c>
      <c r="G125" s="43"/>
    </row>
    <row r="126" spans="3:14" x14ac:dyDescent="0.25">
      <c r="C126" s="12" t="s">
        <v>0</v>
      </c>
      <c r="D126" s="12">
        <v>99.38</v>
      </c>
      <c r="E126" s="12">
        <v>0.62</v>
      </c>
      <c r="F126" s="12">
        <v>100</v>
      </c>
      <c r="G126" s="43"/>
    </row>
    <row r="127" spans="3:14" x14ac:dyDescent="0.25">
      <c r="C127" s="12" t="s">
        <v>6</v>
      </c>
      <c r="D127" s="12">
        <v>99.43</v>
      </c>
      <c r="E127" s="12">
        <v>0.56999999999999995</v>
      </c>
      <c r="F127" s="12">
        <v>100</v>
      </c>
      <c r="G127" s="43"/>
    </row>
    <row r="128" spans="3:14" x14ac:dyDescent="0.25">
      <c r="C128" s="12"/>
      <c r="D128" s="12"/>
      <c r="F128" s="13"/>
      <c r="G128" s="43"/>
    </row>
    <row r="129" spans="3:7" x14ac:dyDescent="0.25">
      <c r="C129" s="12" t="s">
        <v>30</v>
      </c>
      <c r="D129" s="12">
        <v>99.54</v>
      </c>
      <c r="E129" s="12">
        <v>0.46</v>
      </c>
      <c r="F129" s="12">
        <v>100</v>
      </c>
      <c r="G129" s="43"/>
    </row>
    <row r="130" spans="3:7" x14ac:dyDescent="0.25">
      <c r="C130" s="43"/>
      <c r="D130" s="43"/>
      <c r="E130" s="43"/>
      <c r="F130" s="43"/>
      <c r="G130" s="43"/>
    </row>
    <row r="131" spans="3:7" x14ac:dyDescent="0.25">
      <c r="C131" s="43" t="s">
        <v>350</v>
      </c>
      <c r="D131" s="43"/>
      <c r="E131" s="43"/>
      <c r="F131" s="43"/>
      <c r="G131" s="43"/>
    </row>
    <row r="132" spans="3:7" x14ac:dyDescent="0.25">
      <c r="C132" s="12" t="s">
        <v>349</v>
      </c>
      <c r="D132" s="21"/>
      <c r="E132" s="21"/>
      <c r="F132" s="22"/>
      <c r="G132" s="43"/>
    </row>
    <row r="133" spans="3:7" x14ac:dyDescent="0.25">
      <c r="C133" s="12" t="s">
        <v>29</v>
      </c>
      <c r="D133" s="12">
        <v>0</v>
      </c>
      <c r="E133" s="12">
        <v>1</v>
      </c>
      <c r="F133" s="12" t="s">
        <v>30</v>
      </c>
      <c r="G133" s="43"/>
    </row>
    <row r="134" spans="3:7" x14ac:dyDescent="0.25">
      <c r="C134" s="12"/>
      <c r="D134" s="12"/>
      <c r="F134" s="13"/>
      <c r="G134" s="43"/>
    </row>
    <row r="135" spans="3:7" x14ac:dyDescent="0.25">
      <c r="C135" s="12" t="s">
        <v>5</v>
      </c>
      <c r="D135" s="12">
        <v>70.13</v>
      </c>
      <c r="E135" s="12">
        <v>29.87</v>
      </c>
      <c r="F135" s="12">
        <v>100</v>
      </c>
      <c r="G135" s="43"/>
    </row>
    <row r="136" spans="3:7" x14ac:dyDescent="0.25">
      <c r="C136" s="12" t="s">
        <v>27</v>
      </c>
      <c r="D136" s="12">
        <v>96.92</v>
      </c>
      <c r="E136" s="12">
        <v>3.08</v>
      </c>
      <c r="F136" s="12">
        <v>100</v>
      </c>
      <c r="G136" s="43"/>
    </row>
    <row r="137" spans="3:7" x14ac:dyDescent="0.25">
      <c r="C137" s="37">
        <v>888</v>
      </c>
      <c r="D137" s="12">
        <v>87.97</v>
      </c>
      <c r="E137" s="12">
        <v>12.03</v>
      </c>
      <c r="F137" s="12">
        <v>100</v>
      </c>
      <c r="G137" s="43"/>
    </row>
    <row r="138" spans="3:7" x14ac:dyDescent="0.25">
      <c r="C138" s="12" t="s">
        <v>2</v>
      </c>
      <c r="D138" s="12">
        <v>89.29</v>
      </c>
      <c r="E138" s="12">
        <v>10.71</v>
      </c>
      <c r="F138" s="12">
        <v>100</v>
      </c>
      <c r="G138" s="43"/>
    </row>
    <row r="139" spans="3:7" x14ac:dyDescent="0.25">
      <c r="C139" s="12" t="s">
        <v>3</v>
      </c>
      <c r="D139" s="12">
        <v>94.66</v>
      </c>
      <c r="E139" s="12">
        <v>5.34</v>
      </c>
      <c r="F139" s="12">
        <v>100</v>
      </c>
      <c r="G139" s="43"/>
    </row>
    <row r="140" spans="3:7" x14ac:dyDescent="0.25">
      <c r="C140" s="12" t="s">
        <v>63</v>
      </c>
      <c r="D140" s="12">
        <v>90.43</v>
      </c>
      <c r="E140" s="12">
        <v>9.57</v>
      </c>
      <c r="F140" s="12">
        <v>100</v>
      </c>
      <c r="G140" s="43"/>
    </row>
    <row r="141" spans="3:7" x14ac:dyDescent="0.25">
      <c r="C141" s="12" t="s">
        <v>1</v>
      </c>
      <c r="D141" s="12">
        <v>91.89</v>
      </c>
      <c r="E141" s="12">
        <v>8.11</v>
      </c>
      <c r="F141" s="12">
        <v>100</v>
      </c>
      <c r="G141" s="43"/>
    </row>
    <row r="142" spans="3:7" x14ac:dyDescent="0.25">
      <c r="C142" s="12" t="s">
        <v>0</v>
      </c>
      <c r="D142" s="12">
        <v>88.26</v>
      </c>
      <c r="E142" s="12">
        <v>11.74</v>
      </c>
      <c r="F142" s="12">
        <v>100</v>
      </c>
      <c r="G142" s="43"/>
    </row>
    <row r="143" spans="3:7" x14ac:dyDescent="0.25">
      <c r="C143" s="12" t="s">
        <v>6</v>
      </c>
      <c r="D143" s="12">
        <v>88.69</v>
      </c>
      <c r="E143" s="12">
        <v>11.31</v>
      </c>
      <c r="F143" s="12">
        <v>100</v>
      </c>
      <c r="G143" s="43"/>
    </row>
    <row r="144" spans="3:7" x14ac:dyDescent="0.25">
      <c r="C144" s="12"/>
      <c r="D144" s="12"/>
      <c r="F144" s="13"/>
    </row>
    <row r="145" spans="3:6" x14ac:dyDescent="0.25">
      <c r="C145" s="12" t="s">
        <v>30</v>
      </c>
      <c r="D145" s="12">
        <v>90.22</v>
      </c>
      <c r="E145" s="12">
        <v>9.7799999999999994</v>
      </c>
      <c r="F145" s="12">
        <v>100</v>
      </c>
    </row>
    <row r="146" spans="3:6" x14ac:dyDescent="0.25">
      <c r="C146" s="12"/>
      <c r="D146" s="14"/>
      <c r="E146" s="14"/>
      <c r="F146" s="15"/>
    </row>
    <row r="147" spans="3:6" x14ac:dyDescent="0.25">
      <c r="C147" s="41"/>
    </row>
    <row r="148" spans="3:6" x14ac:dyDescent="0.25">
      <c r="C148" s="41" t="s">
        <v>786</v>
      </c>
    </row>
    <row r="149" spans="3:6" x14ac:dyDescent="0.25">
      <c r="C149" s="12" t="s">
        <v>345</v>
      </c>
      <c r="D149" s="21"/>
      <c r="E149" s="21"/>
      <c r="F149" s="22"/>
    </row>
    <row r="150" spans="3:6" x14ac:dyDescent="0.25">
      <c r="C150" s="12" t="s">
        <v>29</v>
      </c>
      <c r="D150" s="12">
        <v>0</v>
      </c>
      <c r="E150" s="12">
        <v>1</v>
      </c>
      <c r="F150" s="12" t="s">
        <v>30</v>
      </c>
    </row>
    <row r="151" spans="3:6" x14ac:dyDescent="0.25">
      <c r="C151" s="12"/>
      <c r="D151" s="12"/>
      <c r="F151" s="13"/>
    </row>
    <row r="152" spans="3:6" x14ac:dyDescent="0.25">
      <c r="C152" s="12" t="s">
        <v>5</v>
      </c>
      <c r="D152" s="12">
        <v>99.75</v>
      </c>
      <c r="E152" s="12">
        <v>0.25</v>
      </c>
      <c r="F152" s="12">
        <v>100</v>
      </c>
    </row>
    <row r="153" spans="3:6" x14ac:dyDescent="0.25">
      <c r="C153" s="12" t="s">
        <v>27</v>
      </c>
      <c r="D153" s="12">
        <v>99.83</v>
      </c>
      <c r="E153" s="12">
        <v>0.17</v>
      </c>
      <c r="F153" s="12">
        <v>100</v>
      </c>
    </row>
    <row r="154" spans="3:6" x14ac:dyDescent="0.25">
      <c r="C154" s="37">
        <v>888</v>
      </c>
      <c r="D154" s="12">
        <v>97.81</v>
      </c>
      <c r="E154" s="12">
        <v>2.19</v>
      </c>
      <c r="F154" s="12">
        <v>100</v>
      </c>
    </row>
    <row r="155" spans="3:6" x14ac:dyDescent="0.25">
      <c r="C155" s="12" t="s">
        <v>2</v>
      </c>
      <c r="D155" s="12">
        <v>96.88</v>
      </c>
      <c r="E155" s="12">
        <v>3.12</v>
      </c>
      <c r="F155" s="12">
        <v>100</v>
      </c>
    </row>
    <row r="156" spans="3:6" x14ac:dyDescent="0.25">
      <c r="C156" s="12" t="s">
        <v>3</v>
      </c>
      <c r="D156" s="12">
        <v>97.47</v>
      </c>
      <c r="E156" s="12">
        <v>2.5299999999999998</v>
      </c>
      <c r="F156" s="12">
        <v>100</v>
      </c>
    </row>
    <row r="157" spans="3:6" x14ac:dyDescent="0.25">
      <c r="C157" s="12" t="s">
        <v>63</v>
      </c>
      <c r="D157" s="12">
        <v>97.24</v>
      </c>
      <c r="E157" s="12">
        <v>2.76</v>
      </c>
      <c r="F157" s="12">
        <v>100</v>
      </c>
    </row>
    <row r="158" spans="3:6" x14ac:dyDescent="0.25">
      <c r="C158" s="12" t="s">
        <v>1</v>
      </c>
      <c r="D158" s="12">
        <v>93.94</v>
      </c>
      <c r="E158" s="12">
        <v>6.06</v>
      </c>
      <c r="F158" s="12">
        <v>100</v>
      </c>
    </row>
    <row r="159" spans="3:6" x14ac:dyDescent="0.25">
      <c r="C159" s="12" t="s">
        <v>0</v>
      </c>
      <c r="D159" s="12">
        <v>95.61</v>
      </c>
      <c r="E159" s="12">
        <v>4.3899999999999997</v>
      </c>
      <c r="F159" s="12">
        <v>100</v>
      </c>
    </row>
    <row r="160" spans="3:6" x14ac:dyDescent="0.25">
      <c r="C160" s="12" t="s">
        <v>6</v>
      </c>
      <c r="D160" s="12">
        <v>95.65</v>
      </c>
      <c r="E160" s="12">
        <v>4.3499999999999996</v>
      </c>
      <c r="F160" s="12">
        <v>100</v>
      </c>
    </row>
    <row r="161" spans="3:6" x14ac:dyDescent="0.25">
      <c r="C161" s="12"/>
      <c r="D161" s="12"/>
      <c r="F161" s="13"/>
    </row>
    <row r="162" spans="3:6" x14ac:dyDescent="0.25">
      <c r="C162" s="12" t="s">
        <v>30</v>
      </c>
      <c r="D162" s="12">
        <v>96.07</v>
      </c>
      <c r="E162" s="12">
        <v>3.93</v>
      </c>
      <c r="F162" s="12">
        <v>100</v>
      </c>
    </row>
    <row r="163" spans="3:6" x14ac:dyDescent="0.25">
      <c r="C163" s="12"/>
      <c r="D163" s="14"/>
      <c r="E163" s="14"/>
      <c r="F163" s="15"/>
    </row>
    <row r="164" spans="3:6" x14ac:dyDescent="0.25">
      <c r="C164" s="41"/>
    </row>
    <row r="165" spans="3:6" x14ac:dyDescent="0.25">
      <c r="C165" s="41"/>
    </row>
    <row r="166" spans="3:6" x14ac:dyDescent="0.25">
      <c r="C166" s="41"/>
    </row>
    <row r="167" spans="3:6" s="41" customFormat="1" ht="13.5" x14ac:dyDescent="0.25">
      <c r="C167" s="41" t="s">
        <v>443</v>
      </c>
    </row>
    <row r="168" spans="3:6" s="41" customFormat="1" ht="13.5" x14ac:dyDescent="0.25"/>
    <row r="169" spans="3:6" s="41" customFormat="1" ht="13.5" x14ac:dyDescent="0.25">
      <c r="C169" s="41" t="s">
        <v>170</v>
      </c>
    </row>
    <row r="170" spans="3:6" s="41" customFormat="1" ht="13.5" x14ac:dyDescent="0.25">
      <c r="C170" s="41" t="s">
        <v>444</v>
      </c>
    </row>
    <row r="171" spans="3:6" s="41" customFormat="1" ht="13.5" x14ac:dyDescent="0.25">
      <c r="C171" s="41" t="s">
        <v>7</v>
      </c>
    </row>
    <row r="172" spans="3:6" s="41" customFormat="1" ht="13.5" x14ac:dyDescent="0.25">
      <c r="C172" s="41" t="s">
        <v>445</v>
      </c>
    </row>
    <row r="173" spans="3:6" s="41" customFormat="1" ht="13.5" x14ac:dyDescent="0.25"/>
    <row r="174" spans="3:6" s="41" customFormat="1" ht="13.5" x14ac:dyDescent="0.25">
      <c r="C174" s="41" t="s">
        <v>8</v>
      </c>
    </row>
    <row r="175" spans="3:6" s="41" customFormat="1" ht="13.5" x14ac:dyDescent="0.25">
      <c r="C175" s="41" t="s">
        <v>446</v>
      </c>
    </row>
    <row r="176" spans="3:6" s="41" customFormat="1" ht="13.5" x14ac:dyDescent="0.25">
      <c r="C176" s="41" t="s">
        <v>9</v>
      </c>
    </row>
    <row r="177" spans="3:3" s="41" customFormat="1" ht="13.5" x14ac:dyDescent="0.25">
      <c r="C177" s="41" t="s">
        <v>10</v>
      </c>
    </row>
    <row r="178" spans="3:3" s="41" customFormat="1" ht="13.5" x14ac:dyDescent="0.25">
      <c r="C178" s="41" t="s">
        <v>447</v>
      </c>
    </row>
    <row r="179" spans="3:3" s="41" customFormat="1" ht="13.5" x14ac:dyDescent="0.25">
      <c r="C179" s="41" t="s">
        <v>448</v>
      </c>
    </row>
    <row r="180" spans="3:3" s="41" customFormat="1" ht="13.5" x14ac:dyDescent="0.25">
      <c r="C180" s="41" t="s">
        <v>449</v>
      </c>
    </row>
    <row r="181" spans="3:3" s="41" customFormat="1" ht="13.5" x14ac:dyDescent="0.25">
      <c r="C181" s="41" t="s">
        <v>450</v>
      </c>
    </row>
    <row r="182" spans="3:3" s="41" customFormat="1" ht="13.5" x14ac:dyDescent="0.25">
      <c r="C182" s="41" t="s">
        <v>451</v>
      </c>
    </row>
    <row r="183" spans="3:3" s="41" customFormat="1" ht="13.5" x14ac:dyDescent="0.25">
      <c r="C183" s="41" t="s">
        <v>452</v>
      </c>
    </row>
    <row r="184" spans="3:3" s="41" customFormat="1" ht="13.5" x14ac:dyDescent="0.25">
      <c r="C184" s="41" t="s">
        <v>453</v>
      </c>
    </row>
    <row r="185" spans="3:3" s="41" customFormat="1" ht="13.5" x14ac:dyDescent="0.25">
      <c r="C185" s="41" t="s">
        <v>454</v>
      </c>
    </row>
    <row r="186" spans="3:3" s="41" customFormat="1" ht="13.5" x14ac:dyDescent="0.25">
      <c r="C186" s="41" t="s">
        <v>11</v>
      </c>
    </row>
    <row r="187" spans="3:3" s="41" customFormat="1" ht="13.5" x14ac:dyDescent="0.25">
      <c r="C187" s="41" t="s">
        <v>12</v>
      </c>
    </row>
    <row r="188" spans="3:3" s="41" customFormat="1" ht="13.5" x14ac:dyDescent="0.25">
      <c r="C188" s="41" t="s">
        <v>455</v>
      </c>
    </row>
    <row r="189" spans="3:3" s="41" customFormat="1" ht="13.5" x14ac:dyDescent="0.25">
      <c r="C189" s="41" t="s">
        <v>456</v>
      </c>
    </row>
    <row r="190" spans="3:3" s="41" customFormat="1" ht="13.5" x14ac:dyDescent="0.25">
      <c r="C190" s="41" t="s">
        <v>457</v>
      </c>
    </row>
    <row r="191" spans="3:3" s="41" customFormat="1" ht="13.5" x14ac:dyDescent="0.25">
      <c r="C191" s="41" t="s">
        <v>458</v>
      </c>
    </row>
    <row r="192" spans="3:3" s="41" customFormat="1" ht="13.5" x14ac:dyDescent="0.25">
      <c r="C192" s="41" t="s">
        <v>459</v>
      </c>
    </row>
    <row r="193" spans="3:3" s="41" customFormat="1" ht="13.5" x14ac:dyDescent="0.25">
      <c r="C193" s="41" t="s">
        <v>460</v>
      </c>
    </row>
    <row r="194" spans="3:3" s="41" customFormat="1" ht="13.5" x14ac:dyDescent="0.25">
      <c r="C194" s="41" t="s">
        <v>11</v>
      </c>
    </row>
    <row r="195" spans="3:3" s="41" customFormat="1" ht="13.5" x14ac:dyDescent="0.25">
      <c r="C195" s="41" t="s">
        <v>461</v>
      </c>
    </row>
    <row r="196" spans="3:3" s="41" customFormat="1" ht="13.5" x14ac:dyDescent="0.25">
      <c r="C196" s="41" t="s">
        <v>462</v>
      </c>
    </row>
    <row r="197" spans="3:3" s="41" customFormat="1" ht="13.5" x14ac:dyDescent="0.25">
      <c r="C197" s="41" t="s">
        <v>8</v>
      </c>
    </row>
    <row r="198" spans="3:3" s="41" customFormat="1" ht="13.5" x14ac:dyDescent="0.25"/>
    <row r="199" spans="3:3" s="41" customFormat="1" ht="13.5" x14ac:dyDescent="0.25">
      <c r="C199" s="41" t="s">
        <v>28</v>
      </c>
    </row>
    <row r="200" spans="3:3" s="41" customFormat="1" ht="13.5" x14ac:dyDescent="0.25">
      <c r="C200" s="41" t="s">
        <v>463</v>
      </c>
    </row>
    <row r="201" spans="3:3" s="41" customFormat="1" ht="13.5" x14ac:dyDescent="0.25"/>
    <row r="202" spans="3:3" s="41" customFormat="1" ht="13.5" x14ac:dyDescent="0.25">
      <c r="C202" s="41" t="s">
        <v>170</v>
      </c>
    </row>
    <row r="203" spans="3:3" s="41" customFormat="1" ht="13.5" x14ac:dyDescent="0.25">
      <c r="C203" s="41" t="s">
        <v>464</v>
      </c>
    </row>
    <row r="204" spans="3:3" s="41" customFormat="1" ht="13.5" x14ac:dyDescent="0.25">
      <c r="C204" s="41" t="s">
        <v>7</v>
      </c>
    </row>
    <row r="205" spans="3:3" s="41" customFormat="1" ht="13.5" x14ac:dyDescent="0.25">
      <c r="C205" s="41" t="s">
        <v>465</v>
      </c>
    </row>
    <row r="206" spans="3:3" s="41" customFormat="1" ht="13.5" x14ac:dyDescent="0.25"/>
    <row r="207" spans="3:3" s="41" customFormat="1" ht="13.5" x14ac:dyDescent="0.25">
      <c r="C207" s="41" t="s">
        <v>8</v>
      </c>
    </row>
    <row r="208" spans="3:3" s="41" customFormat="1" ht="13.5" x14ac:dyDescent="0.25">
      <c r="C208" s="41" t="s">
        <v>446</v>
      </c>
    </row>
    <row r="209" spans="3:3" s="41" customFormat="1" ht="13.5" x14ac:dyDescent="0.25">
      <c r="C209" s="41" t="s">
        <v>9</v>
      </c>
    </row>
    <row r="210" spans="3:3" s="41" customFormat="1" ht="13.5" x14ac:dyDescent="0.25">
      <c r="C210" s="41" t="s">
        <v>171</v>
      </c>
    </row>
    <row r="211" spans="3:3" s="41" customFormat="1" ht="13.5" x14ac:dyDescent="0.25">
      <c r="C211" s="41" t="s">
        <v>466</v>
      </c>
    </row>
    <row r="212" spans="3:3" s="41" customFormat="1" ht="13.5" x14ac:dyDescent="0.25">
      <c r="C212" s="41" t="s">
        <v>467</v>
      </c>
    </row>
    <row r="213" spans="3:3" s="41" customFormat="1" ht="13.5" x14ac:dyDescent="0.25">
      <c r="C213" s="41" t="s">
        <v>468</v>
      </c>
    </row>
    <row r="214" spans="3:3" s="41" customFormat="1" ht="13.5" x14ac:dyDescent="0.25">
      <c r="C214" s="41" t="s">
        <v>11</v>
      </c>
    </row>
    <row r="215" spans="3:3" s="41" customFormat="1" ht="13.5" x14ac:dyDescent="0.25">
      <c r="C215" s="41" t="s">
        <v>12</v>
      </c>
    </row>
    <row r="216" spans="3:3" s="41" customFormat="1" ht="13.5" x14ac:dyDescent="0.25">
      <c r="C216" s="41" t="s">
        <v>469</v>
      </c>
    </row>
    <row r="217" spans="3:3" s="41" customFormat="1" ht="13.5" x14ac:dyDescent="0.25">
      <c r="C217" s="41" t="s">
        <v>470</v>
      </c>
    </row>
    <row r="218" spans="3:3" s="41" customFormat="1" ht="13.5" x14ac:dyDescent="0.25">
      <c r="C218" s="41" t="s">
        <v>471</v>
      </c>
    </row>
    <row r="219" spans="3:3" s="41" customFormat="1" ht="13.5" x14ac:dyDescent="0.25">
      <c r="C219" s="41" t="s">
        <v>472</v>
      </c>
    </row>
    <row r="220" spans="3:3" s="41" customFormat="1" ht="13.5" x14ac:dyDescent="0.25">
      <c r="C220" s="41" t="s">
        <v>473</v>
      </c>
    </row>
    <row r="221" spans="3:3" s="41" customFormat="1" ht="13.5" x14ac:dyDescent="0.25">
      <c r="C221" s="41" t="s">
        <v>474</v>
      </c>
    </row>
    <row r="222" spans="3:3" s="41" customFormat="1" ht="13.5" x14ac:dyDescent="0.25">
      <c r="C222" s="41" t="s">
        <v>11</v>
      </c>
    </row>
    <row r="223" spans="3:3" s="41" customFormat="1" ht="13.5" x14ac:dyDescent="0.25">
      <c r="C223" s="41" t="s">
        <v>475</v>
      </c>
    </row>
    <row r="224" spans="3:3" s="41" customFormat="1" ht="13.5" x14ac:dyDescent="0.25">
      <c r="C224" s="41" t="s">
        <v>476</v>
      </c>
    </row>
    <row r="225" spans="3:3" s="41" customFormat="1" ht="13.5" x14ac:dyDescent="0.25">
      <c r="C225" s="41" t="s">
        <v>8</v>
      </c>
    </row>
    <row r="226" spans="3:3" s="41" customFormat="1" ht="13.5" x14ac:dyDescent="0.25"/>
    <row r="227" spans="3:3" s="90" customFormat="1" ht="12.75" x14ac:dyDescent="0.2">
      <c r="C227" s="90" t="s">
        <v>28</v>
      </c>
    </row>
    <row r="228" spans="3:3" s="90" customFormat="1" ht="12.75" x14ac:dyDescent="0.2"/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6"/>
  <sheetViews>
    <sheetView workbookViewId="0"/>
  </sheetViews>
  <sheetFormatPr defaultRowHeight="15" x14ac:dyDescent="0.25"/>
  <cols>
    <col min="2" max="2" width="20" customWidth="1"/>
  </cols>
  <sheetData>
    <row r="1" spans="1:4" x14ac:dyDescent="0.25">
      <c r="A1" t="s">
        <v>13</v>
      </c>
    </row>
    <row r="3" spans="1:4" x14ac:dyDescent="0.25">
      <c r="B3" t="s">
        <v>766</v>
      </c>
    </row>
    <row r="5" spans="1:4" x14ac:dyDescent="0.25">
      <c r="B5" s="41"/>
    </row>
    <row r="6" spans="1:4" x14ac:dyDescent="0.25">
      <c r="B6" s="12" t="s">
        <v>85</v>
      </c>
      <c r="C6" s="12" t="s">
        <v>55</v>
      </c>
      <c r="D6" s="12" t="s">
        <v>45</v>
      </c>
    </row>
    <row r="7" spans="1:4" x14ac:dyDescent="0.25">
      <c r="B7" s="12"/>
      <c r="D7" s="13"/>
    </row>
    <row r="8" spans="1:4" x14ac:dyDescent="0.25">
      <c r="B8" s="12">
        <v>201509</v>
      </c>
      <c r="C8" s="12">
        <v>53.789400000000001</v>
      </c>
      <c r="D8" s="12">
        <v>4473</v>
      </c>
    </row>
    <row r="9" spans="1:4" x14ac:dyDescent="0.25">
      <c r="B9" s="12">
        <v>201510</v>
      </c>
      <c r="C9" s="12">
        <v>56.166310000000003</v>
      </c>
      <c r="D9" s="12">
        <v>2838</v>
      </c>
    </row>
    <row r="10" spans="1:4" x14ac:dyDescent="0.25">
      <c r="B10" s="12">
        <v>201511</v>
      </c>
      <c r="C10" s="12">
        <v>56.90446</v>
      </c>
      <c r="D10" s="12">
        <v>2397</v>
      </c>
    </row>
    <row r="11" spans="1:4" x14ac:dyDescent="0.25">
      <c r="B11" s="12">
        <v>201512</v>
      </c>
      <c r="C11" s="12">
        <v>48.411830000000002</v>
      </c>
      <c r="D11" s="12">
        <v>1826</v>
      </c>
    </row>
    <row r="12" spans="1:4" x14ac:dyDescent="0.25">
      <c r="B12" s="12">
        <v>201601</v>
      </c>
      <c r="C12" s="12">
        <v>56.98198</v>
      </c>
      <c r="D12" s="12">
        <v>2220</v>
      </c>
    </row>
    <row r="13" spans="1:4" x14ac:dyDescent="0.25">
      <c r="B13" s="12">
        <v>201602</v>
      </c>
      <c r="C13" s="12">
        <v>55.804679999999998</v>
      </c>
      <c r="D13" s="12">
        <v>2007</v>
      </c>
    </row>
    <row r="14" spans="1:4" x14ac:dyDescent="0.25">
      <c r="B14" s="12">
        <v>201603</v>
      </c>
      <c r="C14" s="12">
        <v>60.275269999999999</v>
      </c>
      <c r="D14" s="12">
        <v>2107</v>
      </c>
    </row>
    <row r="15" spans="1:4" x14ac:dyDescent="0.25">
      <c r="B15" s="12">
        <v>201604</v>
      </c>
      <c r="C15" s="12">
        <v>52.914209999999997</v>
      </c>
      <c r="D15" s="12">
        <v>1527</v>
      </c>
    </row>
    <row r="16" spans="1:4" x14ac:dyDescent="0.25">
      <c r="B16" s="12">
        <v>201605</v>
      </c>
      <c r="C16" s="12">
        <v>51.906660000000002</v>
      </c>
      <c r="D16" s="12">
        <v>1757</v>
      </c>
    </row>
    <row r="17" spans="2:4" x14ac:dyDescent="0.25">
      <c r="B17" s="12">
        <v>201606</v>
      </c>
      <c r="C17" s="12">
        <v>50.326799999999999</v>
      </c>
      <c r="D17" s="12">
        <v>1377</v>
      </c>
    </row>
    <row r="18" spans="2:4" x14ac:dyDescent="0.25">
      <c r="B18" s="12">
        <v>201607</v>
      </c>
      <c r="C18" s="12">
        <v>55.878860000000003</v>
      </c>
      <c r="D18" s="12">
        <v>1684</v>
      </c>
    </row>
    <row r="19" spans="2:4" x14ac:dyDescent="0.25">
      <c r="B19" s="12">
        <v>201608</v>
      </c>
      <c r="C19" s="12">
        <v>55.427</v>
      </c>
      <c r="D19" s="12">
        <v>1815</v>
      </c>
    </row>
    <row r="20" spans="2:4" x14ac:dyDescent="0.25">
      <c r="B20" s="12">
        <v>201609</v>
      </c>
      <c r="C20" s="12">
        <v>59.641770000000001</v>
      </c>
      <c r="D20" s="12">
        <v>2624</v>
      </c>
    </row>
    <row r="21" spans="2:4" x14ac:dyDescent="0.25">
      <c r="B21" s="12">
        <v>201610</v>
      </c>
      <c r="C21" s="12">
        <v>56.48742</v>
      </c>
      <c r="D21" s="12">
        <v>2027</v>
      </c>
    </row>
    <row r="22" spans="2:4" x14ac:dyDescent="0.25">
      <c r="B22" s="12">
        <v>201611</v>
      </c>
      <c r="C22" s="12">
        <v>47.255040000000001</v>
      </c>
      <c r="D22" s="12">
        <v>1439</v>
      </c>
    </row>
    <row r="23" spans="2:4" x14ac:dyDescent="0.25">
      <c r="B23" s="12">
        <v>201612</v>
      </c>
      <c r="C23" s="12">
        <v>46.768340000000002</v>
      </c>
      <c r="D23" s="12">
        <v>1377</v>
      </c>
    </row>
    <row r="24" spans="2:4" x14ac:dyDescent="0.25">
      <c r="B24" s="12">
        <v>201701</v>
      </c>
      <c r="C24" s="12">
        <v>48.433920000000001</v>
      </c>
      <c r="D24" s="12">
        <v>1309</v>
      </c>
    </row>
    <row r="25" spans="2:4" x14ac:dyDescent="0.25">
      <c r="B25" s="12">
        <v>201702</v>
      </c>
      <c r="C25" s="12">
        <v>51.843490000000003</v>
      </c>
      <c r="D25" s="12">
        <v>1329</v>
      </c>
    </row>
    <row r="26" spans="2:4" x14ac:dyDescent="0.25">
      <c r="B26" s="12">
        <v>201703</v>
      </c>
      <c r="C26" s="12">
        <v>55.22101</v>
      </c>
      <c r="D26" s="12">
        <v>1561</v>
      </c>
    </row>
    <row r="27" spans="2:4" x14ac:dyDescent="0.25">
      <c r="B27" s="12">
        <v>201704</v>
      </c>
      <c r="C27" s="12">
        <v>61.729320000000001</v>
      </c>
      <c r="D27" s="12">
        <v>1330</v>
      </c>
    </row>
    <row r="28" spans="2:4" x14ac:dyDescent="0.25">
      <c r="B28" s="12">
        <v>201705</v>
      </c>
      <c r="C28" s="12">
        <v>57.692309999999999</v>
      </c>
      <c r="D28" s="12">
        <v>1560</v>
      </c>
    </row>
    <row r="29" spans="2:4" x14ac:dyDescent="0.25">
      <c r="B29" s="12">
        <v>201706</v>
      </c>
      <c r="C29" s="12">
        <v>55.210920000000002</v>
      </c>
      <c r="D29" s="12">
        <v>1612</v>
      </c>
    </row>
    <row r="30" spans="2:4" x14ac:dyDescent="0.25">
      <c r="B30" s="12">
        <v>201707</v>
      </c>
      <c r="C30" s="12">
        <v>60.435699999999997</v>
      </c>
      <c r="D30" s="12">
        <v>1423</v>
      </c>
    </row>
    <row r="31" spans="2:4" x14ac:dyDescent="0.25">
      <c r="B31" s="12">
        <v>201708</v>
      </c>
      <c r="C31" s="12">
        <v>62.46499</v>
      </c>
      <c r="D31" s="12">
        <v>1428</v>
      </c>
    </row>
    <row r="32" spans="2:4" x14ac:dyDescent="0.25">
      <c r="B32" s="12">
        <v>201709</v>
      </c>
      <c r="C32" s="12">
        <v>55.084000000000003</v>
      </c>
      <c r="D32" s="12">
        <v>2262</v>
      </c>
    </row>
    <row r="33" spans="2:25" x14ac:dyDescent="0.25">
      <c r="B33" s="12">
        <v>201710</v>
      </c>
      <c r="C33" s="12">
        <v>56.432040000000001</v>
      </c>
      <c r="D33" s="12">
        <v>1648</v>
      </c>
    </row>
    <row r="34" spans="2:25" x14ac:dyDescent="0.25">
      <c r="B34" s="12">
        <v>201711</v>
      </c>
      <c r="C34" s="12">
        <v>58.114559999999997</v>
      </c>
      <c r="D34" s="12">
        <v>1676</v>
      </c>
    </row>
    <row r="35" spans="2:25" x14ac:dyDescent="0.25">
      <c r="B35" s="12">
        <v>201712</v>
      </c>
      <c r="C35" s="12">
        <v>54.172190000000001</v>
      </c>
      <c r="D35" s="12">
        <v>1510</v>
      </c>
    </row>
    <row r="36" spans="2:25" x14ac:dyDescent="0.25">
      <c r="B36" s="12"/>
      <c r="D36" s="13"/>
    </row>
    <row r="37" spans="2:25" x14ac:dyDescent="0.25">
      <c r="B37" s="12" t="s">
        <v>30</v>
      </c>
      <c r="C37" s="12">
        <v>55.257660000000001</v>
      </c>
      <c r="D37" s="12">
        <v>52143</v>
      </c>
    </row>
    <row r="38" spans="2:25" x14ac:dyDescent="0.25">
      <c r="B38" s="12"/>
      <c r="C38" s="14"/>
      <c r="D38" s="15"/>
    </row>
    <row r="39" spans="2:25" x14ac:dyDescent="0.25">
      <c r="B39" s="41"/>
    </row>
    <row r="40" spans="2:25" x14ac:dyDescent="0.25">
      <c r="B40" s="41"/>
    </row>
    <row r="41" spans="2:25" x14ac:dyDescent="0.25">
      <c r="B41" s="41" t="s">
        <v>5</v>
      </c>
      <c r="E41" s="1">
        <v>888</v>
      </c>
      <c r="H41" t="s">
        <v>31</v>
      </c>
      <c r="K41" t="s">
        <v>3</v>
      </c>
      <c r="N41" t="s">
        <v>25</v>
      </c>
      <c r="Q41" t="s">
        <v>1</v>
      </c>
      <c r="T41" t="s">
        <v>0</v>
      </c>
      <c r="W41" t="s">
        <v>6</v>
      </c>
    </row>
    <row r="42" spans="2:25" x14ac:dyDescent="0.25">
      <c r="B42" s="12" t="s">
        <v>85</v>
      </c>
      <c r="C42" s="12" t="s">
        <v>55</v>
      </c>
      <c r="D42" s="12" t="s">
        <v>45</v>
      </c>
      <c r="E42" s="12" t="s">
        <v>85</v>
      </c>
      <c r="F42" s="12" t="s">
        <v>55</v>
      </c>
      <c r="G42" s="12" t="s">
        <v>45</v>
      </c>
      <c r="H42" s="12" t="s">
        <v>85</v>
      </c>
      <c r="I42" s="12" t="s">
        <v>55</v>
      </c>
      <c r="J42" s="12" t="s">
        <v>45</v>
      </c>
      <c r="K42" s="12" t="s">
        <v>85</v>
      </c>
      <c r="L42" s="12" t="s">
        <v>55</v>
      </c>
      <c r="M42" s="12" t="s">
        <v>45</v>
      </c>
      <c r="N42" s="12" t="s">
        <v>85</v>
      </c>
      <c r="O42" s="12" t="s">
        <v>55</v>
      </c>
      <c r="P42" s="12" t="s">
        <v>45</v>
      </c>
      <c r="Q42" s="12" t="s">
        <v>85</v>
      </c>
      <c r="R42" s="12" t="s">
        <v>55</v>
      </c>
      <c r="S42" s="12" t="s">
        <v>45</v>
      </c>
      <c r="T42" s="12" t="s">
        <v>85</v>
      </c>
      <c r="U42" s="12" t="s">
        <v>55</v>
      </c>
      <c r="V42" s="12" t="s">
        <v>45</v>
      </c>
      <c r="W42" s="12" t="s">
        <v>85</v>
      </c>
      <c r="X42" s="12" t="s">
        <v>55</v>
      </c>
      <c r="Y42" s="12" t="s">
        <v>45</v>
      </c>
    </row>
    <row r="43" spans="2:25" x14ac:dyDescent="0.25">
      <c r="B43" s="12"/>
      <c r="D43" s="13"/>
      <c r="E43" s="12"/>
      <c r="G43" s="13"/>
      <c r="H43" s="12"/>
      <c r="J43" s="13"/>
      <c r="K43" s="12"/>
      <c r="M43" s="13"/>
      <c r="N43" s="12"/>
      <c r="P43" s="13"/>
      <c r="Q43" s="12"/>
      <c r="S43" s="13"/>
      <c r="T43" s="12"/>
      <c r="V43" s="13"/>
      <c r="W43" s="12"/>
      <c r="Y43" s="13"/>
    </row>
    <row r="44" spans="2:25" x14ac:dyDescent="0.25">
      <c r="B44" s="12">
        <v>201509</v>
      </c>
      <c r="C44" s="12">
        <v>51.612900000000003</v>
      </c>
      <c r="D44" s="12">
        <v>62</v>
      </c>
      <c r="E44" s="12">
        <v>201509</v>
      </c>
      <c r="F44" s="12">
        <v>64.285709999999995</v>
      </c>
      <c r="G44" s="12">
        <v>168</v>
      </c>
      <c r="H44" s="12">
        <v>201509</v>
      </c>
      <c r="I44" s="12">
        <v>64.227639999999994</v>
      </c>
      <c r="J44" s="12">
        <v>1107</v>
      </c>
      <c r="K44" s="12">
        <v>201509</v>
      </c>
      <c r="L44" s="12">
        <v>46.853149999999999</v>
      </c>
      <c r="M44" s="12">
        <v>143</v>
      </c>
      <c r="N44" s="12">
        <v>201509</v>
      </c>
      <c r="O44" s="12">
        <v>55.586590000000001</v>
      </c>
      <c r="P44" s="12">
        <v>358</v>
      </c>
      <c r="Q44" s="12">
        <v>201509</v>
      </c>
      <c r="R44" s="12">
        <v>40.069690000000001</v>
      </c>
      <c r="S44" s="12">
        <v>574</v>
      </c>
      <c r="T44" s="12">
        <v>201509</v>
      </c>
      <c r="U44" s="12">
        <v>27.235209999999999</v>
      </c>
      <c r="V44" s="12">
        <v>727</v>
      </c>
      <c r="W44" s="12">
        <v>201509</v>
      </c>
      <c r="X44" s="12">
        <v>64.936099999999996</v>
      </c>
      <c r="Y44" s="12">
        <v>1252</v>
      </c>
    </row>
    <row r="45" spans="2:25" x14ac:dyDescent="0.25">
      <c r="B45" s="12">
        <v>201510</v>
      </c>
      <c r="C45" s="12">
        <v>68.181820000000002</v>
      </c>
      <c r="D45" s="12">
        <v>44</v>
      </c>
      <c r="E45" s="12">
        <v>201510</v>
      </c>
      <c r="F45" s="12">
        <v>66.549300000000002</v>
      </c>
      <c r="G45" s="12">
        <v>284</v>
      </c>
      <c r="H45" s="12">
        <v>201510</v>
      </c>
      <c r="I45" s="12">
        <v>65.553240000000002</v>
      </c>
      <c r="J45" s="12">
        <v>958</v>
      </c>
      <c r="K45" s="12">
        <v>201510</v>
      </c>
      <c r="L45" s="12">
        <v>54.44444</v>
      </c>
      <c r="M45" s="12">
        <v>90</v>
      </c>
      <c r="N45" s="12">
        <v>201510</v>
      </c>
      <c r="O45" s="12">
        <v>61.764710000000001</v>
      </c>
      <c r="P45" s="12">
        <v>204</v>
      </c>
      <c r="Q45" s="12">
        <v>201510</v>
      </c>
      <c r="R45" s="12">
        <v>34.426229999999997</v>
      </c>
      <c r="S45" s="12">
        <v>366</v>
      </c>
      <c r="T45" s="12">
        <v>201510</v>
      </c>
      <c r="U45" s="12">
        <v>38.92944</v>
      </c>
      <c r="V45" s="12">
        <v>411</v>
      </c>
      <c r="W45" s="12">
        <v>201510</v>
      </c>
      <c r="X45" s="12">
        <v>59.48827</v>
      </c>
      <c r="Y45" s="12">
        <v>469</v>
      </c>
    </row>
    <row r="46" spans="2:25" x14ac:dyDescent="0.25">
      <c r="B46" s="12">
        <v>201511</v>
      </c>
      <c r="C46" s="12">
        <v>77.272729999999996</v>
      </c>
      <c r="D46" s="12">
        <v>22</v>
      </c>
      <c r="E46" s="12">
        <v>201511</v>
      </c>
      <c r="F46" s="12">
        <v>61.616160000000001</v>
      </c>
      <c r="G46" s="12">
        <v>297</v>
      </c>
      <c r="H46" s="12">
        <v>201511</v>
      </c>
      <c r="I46" s="12">
        <v>66.146460000000005</v>
      </c>
      <c r="J46" s="12">
        <v>833</v>
      </c>
      <c r="K46" s="12">
        <v>201511</v>
      </c>
      <c r="L46" s="12">
        <v>56.94444</v>
      </c>
      <c r="M46" s="12">
        <v>72</v>
      </c>
      <c r="N46" s="12">
        <v>201511</v>
      </c>
      <c r="O46" s="12">
        <v>56.209150000000001</v>
      </c>
      <c r="P46" s="12">
        <v>153</v>
      </c>
      <c r="Q46" s="12">
        <v>201511</v>
      </c>
      <c r="R46" s="12">
        <v>43.434339999999999</v>
      </c>
      <c r="S46" s="12">
        <v>297</v>
      </c>
      <c r="T46" s="12">
        <v>201511</v>
      </c>
      <c r="U46" s="12">
        <v>31.164380000000001</v>
      </c>
      <c r="V46" s="12">
        <v>292</v>
      </c>
      <c r="W46" s="12">
        <v>201511</v>
      </c>
      <c r="X46" s="12">
        <v>60.391199999999998</v>
      </c>
      <c r="Y46" s="12">
        <v>409</v>
      </c>
    </row>
    <row r="47" spans="2:25" x14ac:dyDescent="0.25">
      <c r="B47" s="12">
        <v>201512</v>
      </c>
      <c r="C47" s="12">
        <v>77.777780000000007</v>
      </c>
      <c r="D47" s="12">
        <v>18</v>
      </c>
      <c r="E47" s="12">
        <v>201512</v>
      </c>
      <c r="F47" s="12">
        <v>60.617759999999997</v>
      </c>
      <c r="G47" s="12">
        <v>259</v>
      </c>
      <c r="H47" s="12">
        <v>201512</v>
      </c>
      <c r="I47" s="12">
        <v>55.516010000000001</v>
      </c>
      <c r="J47" s="12">
        <v>562</v>
      </c>
      <c r="K47" s="12">
        <v>201512</v>
      </c>
      <c r="L47" s="12">
        <v>43.333329999999997</v>
      </c>
      <c r="M47" s="12">
        <v>90</v>
      </c>
      <c r="N47" s="12">
        <v>201512</v>
      </c>
      <c r="O47" s="12">
        <v>34.745759999999997</v>
      </c>
      <c r="P47" s="12">
        <v>118</v>
      </c>
      <c r="Q47" s="12">
        <v>201512</v>
      </c>
      <c r="R47" s="12">
        <v>37.387390000000003</v>
      </c>
      <c r="S47" s="12">
        <v>222</v>
      </c>
      <c r="T47" s="12">
        <v>201512</v>
      </c>
      <c r="U47" s="12">
        <v>28.767119999999998</v>
      </c>
      <c r="V47" s="12">
        <v>219</v>
      </c>
      <c r="W47" s="12">
        <v>201512</v>
      </c>
      <c r="X47" s="12">
        <v>50.914630000000002</v>
      </c>
      <c r="Y47" s="12">
        <v>328</v>
      </c>
    </row>
    <row r="48" spans="2:25" x14ac:dyDescent="0.25">
      <c r="B48" s="12">
        <v>201601</v>
      </c>
      <c r="C48" s="12">
        <v>89.583330000000004</v>
      </c>
      <c r="D48" s="12">
        <v>48</v>
      </c>
      <c r="E48" s="12">
        <v>201601</v>
      </c>
      <c r="F48" s="12">
        <v>71.2</v>
      </c>
      <c r="G48" s="12">
        <v>375</v>
      </c>
      <c r="H48" s="12">
        <v>201601</v>
      </c>
      <c r="I48" s="12">
        <v>61.087269999999997</v>
      </c>
      <c r="J48" s="12">
        <v>699</v>
      </c>
      <c r="K48" s="12">
        <v>201601</v>
      </c>
      <c r="L48" s="12">
        <v>62.857140000000001</v>
      </c>
      <c r="M48" s="12">
        <v>105</v>
      </c>
      <c r="N48" s="12">
        <v>201601</v>
      </c>
      <c r="O48" s="12">
        <v>49.285710000000002</v>
      </c>
      <c r="P48" s="12">
        <v>140</v>
      </c>
      <c r="Q48" s="12">
        <v>201601</v>
      </c>
      <c r="R48" s="12">
        <v>35.714289999999998</v>
      </c>
      <c r="S48" s="12">
        <v>224</v>
      </c>
      <c r="T48" s="12">
        <v>201601</v>
      </c>
      <c r="U48" s="12">
        <v>39.784950000000002</v>
      </c>
      <c r="V48" s="12">
        <v>279</v>
      </c>
      <c r="W48" s="12">
        <v>201601</v>
      </c>
      <c r="X48" s="12">
        <v>57.97101</v>
      </c>
      <c r="Y48" s="12">
        <v>345</v>
      </c>
    </row>
    <row r="49" spans="2:25" x14ac:dyDescent="0.25">
      <c r="B49" s="12">
        <v>201602</v>
      </c>
      <c r="C49" s="12">
        <v>75.55556</v>
      </c>
      <c r="D49" s="12">
        <v>45</v>
      </c>
      <c r="E49" s="12">
        <v>201602</v>
      </c>
      <c r="F49" s="12">
        <v>66.171000000000006</v>
      </c>
      <c r="G49" s="12">
        <v>269</v>
      </c>
      <c r="H49" s="12">
        <v>201602</v>
      </c>
      <c r="I49" s="12">
        <v>64.401769999999999</v>
      </c>
      <c r="J49" s="12">
        <v>677</v>
      </c>
      <c r="K49" s="12">
        <v>201602</v>
      </c>
      <c r="L49" s="12">
        <v>61.458329999999997</v>
      </c>
      <c r="M49" s="12">
        <v>96</v>
      </c>
      <c r="N49" s="12">
        <v>201602</v>
      </c>
      <c r="O49" s="12">
        <v>61.344540000000002</v>
      </c>
      <c r="P49" s="12">
        <v>119</v>
      </c>
      <c r="Q49" s="12">
        <v>201602</v>
      </c>
      <c r="R49" s="12">
        <v>35.779820000000001</v>
      </c>
      <c r="S49" s="12">
        <v>218</v>
      </c>
      <c r="T49" s="12">
        <v>201602</v>
      </c>
      <c r="U49" s="12">
        <v>33.333329999999997</v>
      </c>
      <c r="V49" s="12">
        <v>246</v>
      </c>
      <c r="W49" s="12">
        <v>201602</v>
      </c>
      <c r="X49" s="12">
        <v>53.333329999999997</v>
      </c>
      <c r="Y49" s="12">
        <v>330</v>
      </c>
    </row>
    <row r="50" spans="2:25" x14ac:dyDescent="0.25">
      <c r="B50" s="12">
        <v>201603</v>
      </c>
      <c r="C50" s="12">
        <v>77.272729999999996</v>
      </c>
      <c r="D50" s="12">
        <v>22</v>
      </c>
      <c r="E50" s="12">
        <v>201603</v>
      </c>
      <c r="F50" s="12">
        <v>63.571429999999999</v>
      </c>
      <c r="G50" s="12">
        <v>280</v>
      </c>
      <c r="H50" s="12">
        <v>201603</v>
      </c>
      <c r="I50" s="12">
        <v>68.005539999999996</v>
      </c>
      <c r="J50" s="12">
        <v>722</v>
      </c>
      <c r="K50" s="12">
        <v>201603</v>
      </c>
      <c r="L50" s="12">
        <v>66.990290000000002</v>
      </c>
      <c r="M50" s="12">
        <v>103</v>
      </c>
      <c r="N50" s="12">
        <v>201603</v>
      </c>
      <c r="O50" s="12">
        <v>62.195120000000003</v>
      </c>
      <c r="P50" s="12">
        <v>164</v>
      </c>
      <c r="Q50" s="12">
        <v>201603</v>
      </c>
      <c r="R50" s="12">
        <v>39.344259999999998</v>
      </c>
      <c r="S50" s="12">
        <v>244</v>
      </c>
      <c r="T50" s="12">
        <v>201603</v>
      </c>
      <c r="U50" s="12">
        <v>40.495869999999996</v>
      </c>
      <c r="V50" s="12">
        <v>242</v>
      </c>
      <c r="W50" s="12">
        <v>201603</v>
      </c>
      <c r="X50" s="12">
        <v>66.349209999999999</v>
      </c>
      <c r="Y50" s="12">
        <v>315</v>
      </c>
    </row>
    <row r="51" spans="2:25" x14ac:dyDescent="0.25">
      <c r="B51" s="12">
        <v>201604</v>
      </c>
      <c r="C51" s="12">
        <v>78.125</v>
      </c>
      <c r="D51" s="12">
        <v>32</v>
      </c>
      <c r="E51" s="12">
        <v>201604</v>
      </c>
      <c r="F51" s="12">
        <v>65.071770000000001</v>
      </c>
      <c r="G51" s="12">
        <v>209</v>
      </c>
      <c r="H51" s="12">
        <v>201604</v>
      </c>
      <c r="I51" s="12">
        <v>57.706769999999999</v>
      </c>
      <c r="J51" s="12">
        <v>532</v>
      </c>
      <c r="K51" s="12">
        <v>201604</v>
      </c>
      <c r="L51" s="12">
        <v>52.63158</v>
      </c>
      <c r="M51" s="12">
        <v>57</v>
      </c>
      <c r="N51" s="12">
        <v>201604</v>
      </c>
      <c r="O51" s="12">
        <v>54.838709999999999</v>
      </c>
      <c r="P51" s="12">
        <v>93</v>
      </c>
      <c r="Q51" s="12">
        <v>201604</v>
      </c>
      <c r="R51" s="12">
        <v>37.575760000000002</v>
      </c>
      <c r="S51" s="12">
        <v>165</v>
      </c>
      <c r="T51" s="12">
        <v>201604</v>
      </c>
      <c r="U51" s="12">
        <v>37.68844</v>
      </c>
      <c r="V51" s="12">
        <v>199</v>
      </c>
      <c r="W51" s="12">
        <v>201604</v>
      </c>
      <c r="X51" s="12">
        <v>51.054850000000002</v>
      </c>
      <c r="Y51" s="12">
        <v>237</v>
      </c>
    </row>
    <row r="52" spans="2:25" x14ac:dyDescent="0.25">
      <c r="B52" s="12">
        <v>201605</v>
      </c>
      <c r="C52" s="12">
        <v>77.272729999999996</v>
      </c>
      <c r="D52" s="12">
        <v>22</v>
      </c>
      <c r="E52" s="12">
        <v>201605</v>
      </c>
      <c r="F52" s="12">
        <v>66.666669999999996</v>
      </c>
      <c r="G52" s="12">
        <v>219</v>
      </c>
      <c r="H52" s="12">
        <v>201605</v>
      </c>
      <c r="I52" s="12">
        <v>55.017299999999999</v>
      </c>
      <c r="J52" s="12">
        <v>578</v>
      </c>
      <c r="K52" s="12">
        <v>201605</v>
      </c>
      <c r="L52" s="12">
        <v>51.785710000000002</v>
      </c>
      <c r="M52" s="12">
        <v>56</v>
      </c>
      <c r="N52" s="12">
        <v>201605</v>
      </c>
      <c r="O52" s="12">
        <v>49.21875</v>
      </c>
      <c r="P52" s="12">
        <v>128</v>
      </c>
      <c r="Q52" s="12">
        <v>201605</v>
      </c>
      <c r="R52" s="12">
        <v>41.025640000000003</v>
      </c>
      <c r="S52" s="12">
        <v>234</v>
      </c>
      <c r="T52" s="12">
        <v>201605</v>
      </c>
      <c r="U52" s="12">
        <v>39.043819999999997</v>
      </c>
      <c r="V52" s="12">
        <v>251</v>
      </c>
      <c r="W52" s="12">
        <v>201605</v>
      </c>
      <c r="X52" s="12">
        <v>53.584910000000001</v>
      </c>
      <c r="Y52" s="12">
        <v>265</v>
      </c>
    </row>
    <row r="53" spans="2:25" x14ac:dyDescent="0.25">
      <c r="B53" s="12">
        <v>201606</v>
      </c>
      <c r="C53" s="12">
        <v>60</v>
      </c>
      <c r="D53" s="12">
        <v>25</v>
      </c>
      <c r="E53" s="12">
        <v>201606</v>
      </c>
      <c r="F53" s="12">
        <v>62.82723</v>
      </c>
      <c r="G53" s="12">
        <v>191</v>
      </c>
      <c r="H53" s="12">
        <v>201606</v>
      </c>
      <c r="I53" s="12">
        <v>51.501150000000003</v>
      </c>
      <c r="J53" s="12">
        <v>433</v>
      </c>
      <c r="K53" s="12">
        <v>201606</v>
      </c>
      <c r="L53" s="12">
        <v>58.333329999999997</v>
      </c>
      <c r="M53" s="12">
        <v>36</v>
      </c>
      <c r="N53" s="12">
        <v>201606</v>
      </c>
      <c r="O53" s="12">
        <v>51.020409999999998</v>
      </c>
      <c r="P53" s="12">
        <v>98</v>
      </c>
      <c r="Q53" s="12">
        <v>201606</v>
      </c>
      <c r="R53" s="12">
        <v>41.80791</v>
      </c>
      <c r="S53" s="12">
        <v>177</v>
      </c>
      <c r="T53" s="12">
        <v>201606</v>
      </c>
      <c r="U53" s="12">
        <v>36.559139999999999</v>
      </c>
      <c r="V53" s="12">
        <v>186</v>
      </c>
      <c r="W53" s="12">
        <v>201606</v>
      </c>
      <c r="X53" s="12">
        <v>52.63158</v>
      </c>
      <c r="Y53" s="12">
        <v>228</v>
      </c>
    </row>
    <row r="54" spans="2:25" x14ac:dyDescent="0.25">
      <c r="B54" s="12">
        <v>201607</v>
      </c>
      <c r="C54" s="12">
        <v>78.947370000000006</v>
      </c>
      <c r="D54" s="12">
        <v>19</v>
      </c>
      <c r="E54" s="12">
        <v>201607</v>
      </c>
      <c r="F54" s="12">
        <v>76.288659999999993</v>
      </c>
      <c r="G54" s="12">
        <v>291</v>
      </c>
      <c r="H54" s="12">
        <v>201607</v>
      </c>
      <c r="I54" s="12">
        <v>58.943089999999998</v>
      </c>
      <c r="J54" s="12">
        <v>492</v>
      </c>
      <c r="K54" s="12">
        <v>201607</v>
      </c>
      <c r="L54" s="12">
        <v>62.5</v>
      </c>
      <c r="M54" s="12">
        <v>48</v>
      </c>
      <c r="N54" s="12">
        <v>201607</v>
      </c>
      <c r="O54" s="12">
        <v>59.712229999999998</v>
      </c>
      <c r="P54" s="12">
        <v>139</v>
      </c>
      <c r="Q54" s="12">
        <v>201607</v>
      </c>
      <c r="R54" s="12">
        <v>43.181820000000002</v>
      </c>
      <c r="S54" s="12">
        <v>176</v>
      </c>
      <c r="T54" s="12">
        <v>201607</v>
      </c>
      <c r="U54" s="12">
        <v>32.460729999999998</v>
      </c>
      <c r="V54" s="12">
        <v>191</v>
      </c>
      <c r="W54" s="12">
        <v>201607</v>
      </c>
      <c r="X54" s="12">
        <v>46.896549999999998</v>
      </c>
      <c r="Y54" s="12">
        <v>290</v>
      </c>
    </row>
    <row r="55" spans="2:25" x14ac:dyDescent="0.25">
      <c r="B55" s="12">
        <v>201608</v>
      </c>
      <c r="C55" s="12">
        <v>60</v>
      </c>
      <c r="D55" s="12">
        <v>35</v>
      </c>
      <c r="E55" s="12">
        <v>201608</v>
      </c>
      <c r="F55" s="12">
        <v>75.290700000000001</v>
      </c>
      <c r="G55" s="12">
        <v>344</v>
      </c>
      <c r="H55" s="12">
        <v>201608</v>
      </c>
      <c r="I55" s="12">
        <v>55.467199999999998</v>
      </c>
      <c r="J55" s="12">
        <v>503</v>
      </c>
      <c r="K55" s="12">
        <v>201608</v>
      </c>
      <c r="L55" s="12">
        <v>41.463410000000003</v>
      </c>
      <c r="M55" s="12">
        <v>41</v>
      </c>
      <c r="N55" s="12">
        <v>201608</v>
      </c>
      <c r="O55" s="12">
        <v>59.602649999999997</v>
      </c>
      <c r="P55" s="12">
        <v>151</v>
      </c>
      <c r="Q55" s="12">
        <v>201608</v>
      </c>
      <c r="R55" s="12">
        <v>51</v>
      </c>
      <c r="S55" s="12">
        <v>200</v>
      </c>
      <c r="T55" s="12">
        <v>201608</v>
      </c>
      <c r="U55" s="12">
        <v>25.280899999999999</v>
      </c>
      <c r="V55" s="12">
        <v>178</v>
      </c>
      <c r="W55" s="12">
        <v>201608</v>
      </c>
      <c r="X55" s="12">
        <v>50.160769999999999</v>
      </c>
      <c r="Y55" s="12">
        <v>311</v>
      </c>
    </row>
    <row r="56" spans="2:25" x14ac:dyDescent="0.25">
      <c r="B56" s="12">
        <v>201609</v>
      </c>
      <c r="C56" s="12">
        <v>77.419349999999994</v>
      </c>
      <c r="D56" s="12">
        <v>31</v>
      </c>
      <c r="E56" s="12">
        <v>201609</v>
      </c>
      <c r="F56" s="12">
        <v>72.727270000000004</v>
      </c>
      <c r="G56" s="12">
        <v>440</v>
      </c>
      <c r="H56" s="12">
        <v>201609</v>
      </c>
      <c r="I56" s="12">
        <v>64.332040000000006</v>
      </c>
      <c r="J56" s="12">
        <v>771</v>
      </c>
      <c r="K56" s="12">
        <v>201609</v>
      </c>
      <c r="L56" s="12">
        <v>54.639180000000003</v>
      </c>
      <c r="M56" s="12">
        <v>97</v>
      </c>
      <c r="N56" s="12">
        <v>201609</v>
      </c>
      <c r="O56" s="12">
        <v>58.270679999999999</v>
      </c>
      <c r="P56" s="12">
        <v>266</v>
      </c>
      <c r="Q56" s="12">
        <v>201609</v>
      </c>
      <c r="R56" s="12">
        <v>52.836880000000001</v>
      </c>
      <c r="S56" s="12">
        <v>282</v>
      </c>
      <c r="T56" s="12">
        <v>201609</v>
      </c>
      <c r="U56" s="12">
        <v>43.642609999999998</v>
      </c>
      <c r="V56" s="12">
        <v>291</v>
      </c>
      <c r="W56" s="12">
        <v>201609</v>
      </c>
      <c r="X56" s="12">
        <v>52.75779</v>
      </c>
      <c r="Y56" s="12">
        <v>417</v>
      </c>
    </row>
    <row r="57" spans="2:25" x14ac:dyDescent="0.25">
      <c r="B57" s="12">
        <v>201610</v>
      </c>
      <c r="C57" s="12">
        <v>93.548389999999998</v>
      </c>
      <c r="D57" s="12">
        <v>31</v>
      </c>
      <c r="E57" s="12">
        <v>201610</v>
      </c>
      <c r="F57" s="12">
        <v>73.315359999999998</v>
      </c>
      <c r="G57" s="12">
        <v>371</v>
      </c>
      <c r="H57" s="12">
        <v>201610</v>
      </c>
      <c r="I57" s="12">
        <v>58.108110000000003</v>
      </c>
      <c r="J57" s="12">
        <v>518</v>
      </c>
      <c r="K57" s="12">
        <v>201610</v>
      </c>
      <c r="L57" s="12">
        <v>56.25</v>
      </c>
      <c r="M57" s="12">
        <v>64</v>
      </c>
      <c r="N57" s="12">
        <v>201610</v>
      </c>
      <c r="O57" s="12">
        <v>54.591839999999998</v>
      </c>
      <c r="P57" s="12">
        <v>196</v>
      </c>
      <c r="Q57" s="12">
        <v>201610</v>
      </c>
      <c r="R57" s="12">
        <v>47.685189999999999</v>
      </c>
      <c r="S57" s="12">
        <v>216</v>
      </c>
      <c r="T57" s="12">
        <v>201610</v>
      </c>
      <c r="U57" s="12">
        <v>36</v>
      </c>
      <c r="V57" s="12">
        <v>250</v>
      </c>
      <c r="W57" s="12">
        <v>201610</v>
      </c>
      <c r="X57" s="12">
        <v>49.544069999999998</v>
      </c>
      <c r="Y57" s="12">
        <v>329</v>
      </c>
    </row>
    <row r="58" spans="2:25" x14ac:dyDescent="0.25">
      <c r="B58" s="12">
        <v>201611</v>
      </c>
      <c r="C58" s="12">
        <v>78.260869999999997</v>
      </c>
      <c r="D58" s="12">
        <v>23</v>
      </c>
      <c r="E58" s="12">
        <v>201611</v>
      </c>
      <c r="F58" s="12">
        <v>65</v>
      </c>
      <c r="G58" s="12">
        <v>240</v>
      </c>
      <c r="H58" s="12">
        <v>201611</v>
      </c>
      <c r="I58" s="12">
        <v>51.89873</v>
      </c>
      <c r="J58" s="12">
        <v>395</v>
      </c>
      <c r="K58" s="12">
        <v>201611</v>
      </c>
      <c r="L58" s="12">
        <v>37.142859999999999</v>
      </c>
      <c r="M58" s="12">
        <v>70</v>
      </c>
      <c r="N58" s="12">
        <v>201611</v>
      </c>
      <c r="O58" s="12">
        <v>46.206899999999997</v>
      </c>
      <c r="P58" s="12">
        <v>145</v>
      </c>
      <c r="Q58" s="12">
        <v>201611</v>
      </c>
      <c r="R58" s="12">
        <v>37.66234</v>
      </c>
      <c r="S58" s="12">
        <v>154</v>
      </c>
      <c r="T58" s="12">
        <v>201611</v>
      </c>
      <c r="U58" s="12">
        <v>26.31579</v>
      </c>
      <c r="V58" s="12">
        <v>171</v>
      </c>
      <c r="W58" s="12">
        <v>201611</v>
      </c>
      <c r="X58" s="12">
        <v>41.048029999999997</v>
      </c>
      <c r="Y58" s="12">
        <v>229</v>
      </c>
    </row>
    <row r="59" spans="2:25" x14ac:dyDescent="0.25">
      <c r="B59" s="12">
        <v>201612</v>
      </c>
      <c r="C59" s="12">
        <v>75</v>
      </c>
      <c r="D59" s="12">
        <v>20</v>
      </c>
      <c r="E59" s="12">
        <v>201612</v>
      </c>
      <c r="F59" s="12">
        <v>68.75</v>
      </c>
      <c r="G59" s="12">
        <v>256</v>
      </c>
      <c r="H59" s="12">
        <v>201612</v>
      </c>
      <c r="I59" s="12">
        <v>48.071219999999997</v>
      </c>
      <c r="J59" s="12">
        <v>337</v>
      </c>
      <c r="K59" s="12">
        <v>201612</v>
      </c>
      <c r="L59" s="12">
        <v>58.064520000000002</v>
      </c>
      <c r="M59" s="12">
        <v>93</v>
      </c>
      <c r="N59" s="12">
        <v>201612</v>
      </c>
      <c r="O59" s="12">
        <v>47.540979999999998</v>
      </c>
      <c r="P59" s="12">
        <v>122</v>
      </c>
      <c r="Q59" s="12">
        <v>201612</v>
      </c>
      <c r="R59" s="12">
        <v>39.215690000000002</v>
      </c>
      <c r="S59" s="12">
        <v>153</v>
      </c>
      <c r="T59" s="12">
        <v>201612</v>
      </c>
      <c r="U59" s="12">
        <v>24.022349999999999</v>
      </c>
      <c r="V59" s="12">
        <v>179</v>
      </c>
      <c r="W59" s="12">
        <v>201612</v>
      </c>
      <c r="X59" s="12">
        <v>34.449759999999998</v>
      </c>
      <c r="Y59" s="12">
        <v>209</v>
      </c>
    </row>
    <row r="60" spans="2:25" x14ac:dyDescent="0.25">
      <c r="B60" s="12">
        <v>201701</v>
      </c>
      <c r="C60" s="12">
        <v>71.428569999999993</v>
      </c>
      <c r="D60" s="12">
        <v>14</v>
      </c>
      <c r="E60" s="12">
        <v>201701</v>
      </c>
      <c r="F60" s="12">
        <v>71.551720000000003</v>
      </c>
      <c r="G60" s="12">
        <v>232</v>
      </c>
      <c r="H60" s="12">
        <v>201701</v>
      </c>
      <c r="I60" s="12">
        <v>54.957509999999999</v>
      </c>
      <c r="J60" s="12">
        <v>353</v>
      </c>
      <c r="K60" s="12">
        <v>201701</v>
      </c>
      <c r="L60" s="12">
        <v>43.902439999999999</v>
      </c>
      <c r="M60" s="12">
        <v>82</v>
      </c>
      <c r="N60" s="12">
        <v>201701</v>
      </c>
      <c r="O60" s="12">
        <v>62.037039999999998</v>
      </c>
      <c r="P60" s="12">
        <v>108</v>
      </c>
      <c r="Q60" s="12">
        <v>201701</v>
      </c>
      <c r="R60" s="12">
        <v>38.095239999999997</v>
      </c>
      <c r="S60" s="12">
        <v>168</v>
      </c>
      <c r="T60" s="12">
        <v>201701</v>
      </c>
      <c r="U60" s="12">
        <v>19.620249999999999</v>
      </c>
      <c r="V60" s="12">
        <v>158</v>
      </c>
      <c r="W60" s="12">
        <v>201701</v>
      </c>
      <c r="X60" s="12">
        <v>33.678759999999997</v>
      </c>
      <c r="Y60" s="12">
        <v>193</v>
      </c>
    </row>
    <row r="61" spans="2:25" x14ac:dyDescent="0.25">
      <c r="B61" s="12">
        <v>201702</v>
      </c>
      <c r="C61" s="12">
        <v>69.230770000000007</v>
      </c>
      <c r="D61" s="12">
        <v>13</v>
      </c>
      <c r="E61" s="12">
        <v>201702</v>
      </c>
      <c r="F61" s="12">
        <v>76.44444</v>
      </c>
      <c r="G61" s="12">
        <v>225</v>
      </c>
      <c r="H61" s="12">
        <v>201702</v>
      </c>
      <c r="I61" s="12">
        <v>54.12621</v>
      </c>
      <c r="J61" s="12">
        <v>412</v>
      </c>
      <c r="K61" s="12">
        <v>201702</v>
      </c>
      <c r="L61" s="12">
        <v>63.529409999999999</v>
      </c>
      <c r="M61" s="12">
        <v>85</v>
      </c>
      <c r="N61" s="12">
        <v>201702</v>
      </c>
      <c r="O61" s="12">
        <v>59.223300000000002</v>
      </c>
      <c r="P61" s="12">
        <v>103</v>
      </c>
      <c r="Q61" s="12">
        <v>201702</v>
      </c>
      <c r="R61" s="12">
        <v>50.588239999999999</v>
      </c>
      <c r="S61" s="12">
        <v>170</v>
      </c>
      <c r="T61" s="12">
        <v>201702</v>
      </c>
      <c r="U61" s="12">
        <v>21.383649999999999</v>
      </c>
      <c r="V61" s="12">
        <v>159</v>
      </c>
      <c r="W61" s="12">
        <v>201702</v>
      </c>
      <c r="X61" s="12">
        <v>31.25</v>
      </c>
      <c r="Y61" s="12">
        <v>160</v>
      </c>
    </row>
    <row r="62" spans="2:25" x14ac:dyDescent="0.25">
      <c r="B62" s="12">
        <v>201703</v>
      </c>
      <c r="C62" s="12">
        <v>59.090910000000001</v>
      </c>
      <c r="D62" s="12">
        <v>22</v>
      </c>
      <c r="E62" s="12">
        <v>201703</v>
      </c>
      <c r="F62" s="12">
        <v>77.394639999999995</v>
      </c>
      <c r="G62" s="12">
        <v>261</v>
      </c>
      <c r="H62" s="12">
        <v>201703</v>
      </c>
      <c r="I62" s="12">
        <v>55.502389999999998</v>
      </c>
      <c r="J62" s="12">
        <v>418</v>
      </c>
      <c r="K62" s="12">
        <v>201703</v>
      </c>
      <c r="L62" s="12">
        <v>73.04965</v>
      </c>
      <c r="M62" s="12">
        <v>141</v>
      </c>
      <c r="N62" s="12">
        <v>201703</v>
      </c>
      <c r="O62" s="12">
        <v>57.823129999999999</v>
      </c>
      <c r="P62" s="12">
        <v>147</v>
      </c>
      <c r="Q62" s="12">
        <v>201703</v>
      </c>
      <c r="R62" s="12">
        <v>47.305390000000003</v>
      </c>
      <c r="S62" s="12">
        <v>167</v>
      </c>
      <c r="T62" s="12">
        <v>201703</v>
      </c>
      <c r="U62" s="12">
        <v>34.920630000000003</v>
      </c>
      <c r="V62" s="12">
        <v>189</v>
      </c>
      <c r="W62" s="12">
        <v>201703</v>
      </c>
      <c r="X62" s="12">
        <v>37.91469</v>
      </c>
      <c r="Y62" s="12">
        <v>211</v>
      </c>
    </row>
    <row r="63" spans="2:25" x14ac:dyDescent="0.25">
      <c r="B63" s="12">
        <v>201704</v>
      </c>
      <c r="C63" s="12">
        <v>81.481480000000005</v>
      </c>
      <c r="D63" s="12">
        <v>27</v>
      </c>
      <c r="E63" s="12">
        <v>201704</v>
      </c>
      <c r="F63" s="12">
        <v>78.723399999999998</v>
      </c>
      <c r="G63" s="12">
        <v>235</v>
      </c>
      <c r="H63" s="12">
        <v>201704</v>
      </c>
      <c r="I63" s="12">
        <v>61.671469999999999</v>
      </c>
      <c r="J63" s="12">
        <v>347</v>
      </c>
      <c r="K63" s="12">
        <v>201704</v>
      </c>
      <c r="L63" s="12">
        <v>78.688519999999997</v>
      </c>
      <c r="M63" s="12">
        <v>122</v>
      </c>
      <c r="N63" s="12">
        <v>201704</v>
      </c>
      <c r="O63" s="12">
        <v>66.013069999999999</v>
      </c>
      <c r="P63" s="12">
        <v>153</v>
      </c>
      <c r="Q63" s="12">
        <v>201704</v>
      </c>
      <c r="R63" s="12">
        <v>51.145040000000002</v>
      </c>
      <c r="S63" s="12">
        <v>131</v>
      </c>
      <c r="T63" s="12">
        <v>201704</v>
      </c>
      <c r="U63" s="12">
        <v>33.108110000000003</v>
      </c>
      <c r="V63" s="12">
        <v>148</v>
      </c>
      <c r="W63" s="12">
        <v>201704</v>
      </c>
      <c r="X63" s="12">
        <v>50.31447</v>
      </c>
      <c r="Y63" s="12">
        <v>159</v>
      </c>
    </row>
    <row r="64" spans="2:25" x14ac:dyDescent="0.25">
      <c r="B64" s="12">
        <v>201705</v>
      </c>
      <c r="C64" s="12">
        <v>69.047619999999995</v>
      </c>
      <c r="D64" s="12">
        <v>42</v>
      </c>
      <c r="E64" s="12">
        <v>201705</v>
      </c>
      <c r="F64" s="12">
        <v>78.461539999999999</v>
      </c>
      <c r="G64" s="12">
        <v>260</v>
      </c>
      <c r="H64" s="12">
        <v>201705</v>
      </c>
      <c r="I64" s="12">
        <v>57.963450000000002</v>
      </c>
      <c r="J64" s="12">
        <v>383</v>
      </c>
      <c r="K64" s="12">
        <v>201705</v>
      </c>
      <c r="L64" s="12">
        <v>57.575760000000002</v>
      </c>
      <c r="M64" s="12">
        <v>198</v>
      </c>
      <c r="N64" s="12">
        <v>201705</v>
      </c>
      <c r="O64" s="12">
        <v>66.896550000000005</v>
      </c>
      <c r="P64" s="12">
        <v>145</v>
      </c>
      <c r="Q64" s="12">
        <v>201705</v>
      </c>
      <c r="R64" s="12">
        <v>56.571429999999999</v>
      </c>
      <c r="S64" s="12">
        <v>175</v>
      </c>
      <c r="T64" s="12">
        <v>201705</v>
      </c>
      <c r="U64" s="12">
        <v>32.716050000000003</v>
      </c>
      <c r="V64" s="12">
        <v>162</v>
      </c>
      <c r="W64" s="12">
        <v>201705</v>
      </c>
      <c r="X64" s="12">
        <v>39.56044</v>
      </c>
      <c r="Y64" s="12">
        <v>182</v>
      </c>
    </row>
    <row r="65" spans="2:25" x14ac:dyDescent="0.25">
      <c r="B65" s="12">
        <v>201706</v>
      </c>
      <c r="C65" s="12">
        <v>73.529409999999999</v>
      </c>
      <c r="D65" s="12">
        <v>34</v>
      </c>
      <c r="E65" s="12">
        <v>201706</v>
      </c>
      <c r="F65" s="12">
        <v>78.947370000000006</v>
      </c>
      <c r="G65" s="12">
        <v>266</v>
      </c>
      <c r="H65" s="12">
        <v>201706</v>
      </c>
      <c r="I65" s="12">
        <v>56.941180000000003</v>
      </c>
      <c r="J65" s="12">
        <v>425</v>
      </c>
      <c r="K65" s="12">
        <v>201706</v>
      </c>
      <c r="L65" s="12">
        <v>54.337899999999998</v>
      </c>
      <c r="M65" s="12">
        <v>219</v>
      </c>
      <c r="N65" s="12">
        <v>201706</v>
      </c>
      <c r="O65" s="12">
        <v>64.705879999999993</v>
      </c>
      <c r="P65" s="12">
        <v>153</v>
      </c>
      <c r="Q65" s="12">
        <v>201706</v>
      </c>
      <c r="R65" s="12">
        <v>43.315510000000003</v>
      </c>
      <c r="S65" s="12">
        <v>187</v>
      </c>
      <c r="T65" s="12">
        <v>201706</v>
      </c>
      <c r="U65" s="12">
        <v>32.885910000000003</v>
      </c>
      <c r="V65" s="12">
        <v>149</v>
      </c>
      <c r="W65" s="12">
        <v>201706</v>
      </c>
      <c r="X65" s="12">
        <v>35.882350000000002</v>
      </c>
      <c r="Y65" s="12">
        <v>170</v>
      </c>
    </row>
    <row r="66" spans="2:25" x14ac:dyDescent="0.25">
      <c r="B66" s="12">
        <v>201707</v>
      </c>
      <c r="C66" s="12">
        <v>87.878789999999995</v>
      </c>
      <c r="D66" s="12">
        <v>33</v>
      </c>
      <c r="E66" s="12">
        <v>201707</v>
      </c>
      <c r="F66" s="12">
        <v>81.640630000000002</v>
      </c>
      <c r="G66" s="12">
        <v>256</v>
      </c>
      <c r="H66" s="12">
        <v>201707</v>
      </c>
      <c r="I66" s="12">
        <v>57.105260000000001</v>
      </c>
      <c r="J66" s="12">
        <v>380</v>
      </c>
      <c r="K66" s="12">
        <v>201707</v>
      </c>
      <c r="L66" s="12">
        <v>67.361109999999996</v>
      </c>
      <c r="M66" s="12">
        <v>144</v>
      </c>
      <c r="N66" s="12">
        <v>201707</v>
      </c>
      <c r="O66" s="12">
        <v>71.317830000000001</v>
      </c>
      <c r="P66" s="12">
        <v>129</v>
      </c>
      <c r="Q66" s="12">
        <v>201707</v>
      </c>
      <c r="R66" s="12">
        <v>56.976739999999999</v>
      </c>
      <c r="S66" s="12">
        <v>172</v>
      </c>
      <c r="T66" s="12">
        <v>201707</v>
      </c>
      <c r="U66" s="12">
        <v>34.375</v>
      </c>
      <c r="V66" s="12">
        <v>128</v>
      </c>
      <c r="W66" s="12">
        <v>201707</v>
      </c>
      <c r="X66" s="12">
        <v>42.603549999999998</v>
      </c>
      <c r="Y66" s="12">
        <v>169</v>
      </c>
    </row>
    <row r="67" spans="2:25" x14ac:dyDescent="0.25">
      <c r="B67" s="12">
        <v>201708</v>
      </c>
      <c r="C67" s="12">
        <v>80</v>
      </c>
      <c r="D67" s="12">
        <v>25</v>
      </c>
      <c r="E67" s="12">
        <v>201708</v>
      </c>
      <c r="F67" s="12">
        <v>82.846720000000005</v>
      </c>
      <c r="G67" s="12">
        <v>274</v>
      </c>
      <c r="H67" s="12">
        <v>201708</v>
      </c>
      <c r="I67" s="12">
        <v>62.79683</v>
      </c>
      <c r="J67" s="12">
        <v>379</v>
      </c>
      <c r="K67" s="12">
        <v>201708</v>
      </c>
      <c r="L67" s="12">
        <v>59.504130000000004</v>
      </c>
      <c r="M67" s="12">
        <v>121</v>
      </c>
      <c r="N67" s="12">
        <v>201708</v>
      </c>
      <c r="O67" s="12">
        <v>67.333330000000004</v>
      </c>
      <c r="P67" s="12">
        <v>150</v>
      </c>
      <c r="Q67" s="12">
        <v>201708</v>
      </c>
      <c r="R67" s="12">
        <v>64.242419999999996</v>
      </c>
      <c r="S67" s="12">
        <v>165</v>
      </c>
      <c r="T67" s="12">
        <v>201708</v>
      </c>
      <c r="U67" s="12">
        <v>31.69014</v>
      </c>
      <c r="V67" s="12">
        <v>142</v>
      </c>
      <c r="W67" s="12">
        <v>201708</v>
      </c>
      <c r="X67" s="12">
        <v>48.78049</v>
      </c>
      <c r="Y67" s="12">
        <v>164</v>
      </c>
    </row>
    <row r="68" spans="2:25" x14ac:dyDescent="0.25">
      <c r="B68" s="12">
        <v>201709</v>
      </c>
      <c r="C68" s="12">
        <v>88</v>
      </c>
      <c r="D68" s="12">
        <v>25</v>
      </c>
      <c r="E68" s="12">
        <v>201709</v>
      </c>
      <c r="F68" s="12">
        <v>79.891300000000001</v>
      </c>
      <c r="G68" s="12">
        <v>368</v>
      </c>
      <c r="H68" s="12">
        <v>201709</v>
      </c>
      <c r="I68" s="12">
        <v>52.81955</v>
      </c>
      <c r="J68" s="12">
        <v>532</v>
      </c>
      <c r="K68" s="12">
        <v>201709</v>
      </c>
      <c r="L68" s="12">
        <v>59.790210000000002</v>
      </c>
      <c r="M68" s="12">
        <v>286</v>
      </c>
      <c r="N68" s="12">
        <v>201709</v>
      </c>
      <c r="O68" s="12">
        <v>65.517240000000001</v>
      </c>
      <c r="P68" s="12">
        <v>203</v>
      </c>
      <c r="Q68" s="12">
        <v>201709</v>
      </c>
      <c r="R68" s="12">
        <v>59.215690000000002</v>
      </c>
      <c r="S68" s="12">
        <v>255</v>
      </c>
      <c r="T68" s="12">
        <v>201709</v>
      </c>
      <c r="U68" s="12">
        <v>24.8538</v>
      </c>
      <c r="V68" s="12">
        <v>342</v>
      </c>
      <c r="W68" s="12">
        <v>201709</v>
      </c>
      <c r="X68" s="12">
        <v>45.338979999999999</v>
      </c>
      <c r="Y68" s="12">
        <v>236</v>
      </c>
    </row>
    <row r="69" spans="2:25" x14ac:dyDescent="0.25">
      <c r="B69" s="12">
        <v>201710</v>
      </c>
      <c r="C69" s="12">
        <v>80</v>
      </c>
      <c r="D69" s="12">
        <v>15</v>
      </c>
      <c r="E69" s="12">
        <v>201710</v>
      </c>
      <c r="F69" s="12">
        <v>75.217389999999995</v>
      </c>
      <c r="G69" s="12">
        <v>230</v>
      </c>
      <c r="H69" s="12">
        <v>201710</v>
      </c>
      <c r="I69" s="12">
        <v>56.585369999999998</v>
      </c>
      <c r="J69" s="12">
        <v>410</v>
      </c>
      <c r="K69" s="12">
        <v>201710</v>
      </c>
      <c r="L69" s="12">
        <v>75.252529999999993</v>
      </c>
      <c r="M69" s="12">
        <v>198</v>
      </c>
      <c r="N69" s="12">
        <v>201710</v>
      </c>
      <c r="O69" s="12">
        <v>62.5</v>
      </c>
      <c r="P69" s="12">
        <v>160</v>
      </c>
      <c r="Q69" s="12">
        <v>201710</v>
      </c>
      <c r="R69" s="12">
        <v>58.854170000000003</v>
      </c>
      <c r="S69" s="12">
        <v>192</v>
      </c>
      <c r="T69" s="12">
        <v>201710</v>
      </c>
      <c r="U69" s="12">
        <v>31.862749999999998</v>
      </c>
      <c r="V69" s="12">
        <v>204</v>
      </c>
      <c r="W69" s="12">
        <v>201710</v>
      </c>
      <c r="X69" s="12">
        <v>35.31915</v>
      </c>
      <c r="Y69" s="12">
        <v>235</v>
      </c>
    </row>
    <row r="70" spans="2:25" x14ac:dyDescent="0.25">
      <c r="B70" s="12">
        <v>201711</v>
      </c>
      <c r="C70" s="12">
        <v>81.818179999999998</v>
      </c>
      <c r="D70" s="12">
        <v>22</v>
      </c>
      <c r="E70" s="12">
        <v>201711</v>
      </c>
      <c r="F70" s="12">
        <v>76.106189999999998</v>
      </c>
      <c r="G70" s="12">
        <v>226</v>
      </c>
      <c r="H70" s="12">
        <v>201711</v>
      </c>
      <c r="I70" s="12">
        <v>54.25</v>
      </c>
      <c r="J70" s="12">
        <v>400</v>
      </c>
      <c r="K70" s="12">
        <v>201711</v>
      </c>
      <c r="L70" s="12">
        <v>69.480519999999999</v>
      </c>
      <c r="M70" s="12">
        <v>308</v>
      </c>
      <c r="N70" s="12">
        <v>201711</v>
      </c>
      <c r="O70" s="12">
        <v>71.176469999999995</v>
      </c>
      <c r="P70" s="12">
        <v>170</v>
      </c>
      <c r="Q70" s="12">
        <v>201711</v>
      </c>
      <c r="R70" s="12">
        <v>55.154640000000001</v>
      </c>
      <c r="S70" s="12">
        <v>194</v>
      </c>
      <c r="T70" s="12">
        <v>201711</v>
      </c>
      <c r="U70" s="12">
        <v>30.4878</v>
      </c>
      <c r="V70" s="12">
        <v>164</v>
      </c>
      <c r="W70" s="12">
        <v>201711</v>
      </c>
      <c r="X70" s="12">
        <v>40.106949999999998</v>
      </c>
      <c r="Y70" s="12">
        <v>187</v>
      </c>
    </row>
    <row r="71" spans="2:25" x14ac:dyDescent="0.25">
      <c r="B71" s="12">
        <v>201712</v>
      </c>
      <c r="C71" s="12">
        <v>85.714290000000005</v>
      </c>
      <c r="D71" s="12">
        <v>21</v>
      </c>
      <c r="E71" s="12">
        <v>201712</v>
      </c>
      <c r="F71" s="12">
        <v>75.348839999999996</v>
      </c>
      <c r="G71" s="12">
        <v>215</v>
      </c>
      <c r="H71" s="12">
        <v>201712</v>
      </c>
      <c r="I71" s="12">
        <v>53.072629999999997</v>
      </c>
      <c r="J71" s="12">
        <v>358</v>
      </c>
      <c r="K71" s="12">
        <v>201712</v>
      </c>
      <c r="L71" s="12">
        <v>65.254239999999996</v>
      </c>
      <c r="M71" s="12">
        <v>236</v>
      </c>
      <c r="N71" s="12">
        <v>201712</v>
      </c>
      <c r="O71" s="12">
        <v>56.707320000000003</v>
      </c>
      <c r="P71" s="12">
        <v>164</v>
      </c>
      <c r="Q71" s="12">
        <v>201712</v>
      </c>
      <c r="R71" s="12">
        <v>42.931939999999997</v>
      </c>
      <c r="S71" s="12">
        <v>191</v>
      </c>
      <c r="T71" s="12">
        <v>201712</v>
      </c>
      <c r="U71" s="12">
        <v>27.73723</v>
      </c>
      <c r="V71" s="12">
        <v>137</v>
      </c>
      <c r="W71" s="12">
        <v>201712</v>
      </c>
      <c r="X71" s="12">
        <v>42.780749999999998</v>
      </c>
      <c r="Y71" s="12">
        <v>187</v>
      </c>
    </row>
    <row r="72" spans="2:25" x14ac:dyDescent="0.25">
      <c r="B72" s="12"/>
      <c r="D72" s="13"/>
      <c r="E72" s="12"/>
      <c r="G72" s="13"/>
      <c r="H72" s="12"/>
      <c r="J72" s="13"/>
      <c r="K72" s="12"/>
      <c r="M72" s="13"/>
      <c r="N72" s="12"/>
      <c r="P72" s="13"/>
      <c r="Q72" s="12"/>
      <c r="S72" s="13"/>
      <c r="T72" s="12"/>
      <c r="V72" s="13"/>
      <c r="W72" s="12"/>
      <c r="Y72" s="13"/>
    </row>
    <row r="73" spans="2:25" x14ac:dyDescent="0.25">
      <c r="B73" s="12" t="s">
        <v>30</v>
      </c>
      <c r="C73" s="12">
        <v>74.873739999999998</v>
      </c>
      <c r="D73" s="12">
        <v>792</v>
      </c>
      <c r="E73" s="12" t="s">
        <v>30</v>
      </c>
      <c r="F73" s="12">
        <v>72.178759999999997</v>
      </c>
      <c r="G73" s="12">
        <v>7541</v>
      </c>
      <c r="H73" s="12" t="s">
        <v>30</v>
      </c>
      <c r="I73" s="12">
        <v>59.266460000000002</v>
      </c>
      <c r="J73" s="12">
        <v>14914</v>
      </c>
      <c r="K73" s="12" t="s">
        <v>30</v>
      </c>
      <c r="L73" s="12">
        <v>60.717440000000003</v>
      </c>
      <c r="M73" s="12">
        <v>3401</v>
      </c>
      <c r="N73" s="12" t="s">
        <v>30</v>
      </c>
      <c r="O73" s="12">
        <v>58.6892</v>
      </c>
      <c r="P73" s="12">
        <v>4379</v>
      </c>
      <c r="Q73" s="12" t="s">
        <v>30</v>
      </c>
      <c r="R73" s="12">
        <v>45.065080000000002</v>
      </c>
      <c r="S73" s="12">
        <v>6069</v>
      </c>
      <c r="T73" s="12" t="s">
        <v>30</v>
      </c>
      <c r="U73" s="12">
        <v>32.295900000000003</v>
      </c>
      <c r="V73" s="12">
        <v>6394</v>
      </c>
      <c r="W73" s="12" t="s">
        <v>30</v>
      </c>
      <c r="X73" s="12">
        <v>51.363190000000003</v>
      </c>
      <c r="Y73" s="12">
        <v>8216</v>
      </c>
    </row>
    <row r="74" spans="2:25" x14ac:dyDescent="0.25">
      <c r="B74" s="12"/>
      <c r="C74" s="14"/>
      <c r="D74" s="15"/>
      <c r="E74" s="12"/>
      <c r="F74" s="14"/>
      <c r="G74" s="15"/>
      <c r="H74" s="12"/>
      <c r="I74" s="14"/>
      <c r="J74" s="15"/>
      <c r="K74" s="12"/>
      <c r="L74" s="14"/>
      <c r="M74" s="15"/>
      <c r="N74" s="12"/>
      <c r="O74" s="14"/>
      <c r="P74" s="15"/>
      <c r="Q74" s="12"/>
      <c r="R74" s="14"/>
      <c r="S74" s="15"/>
      <c r="T74" s="12"/>
      <c r="U74" s="14"/>
      <c r="V74" s="15"/>
      <c r="W74" s="12"/>
      <c r="X74" s="14"/>
      <c r="Y74" s="15"/>
    </row>
    <row r="75" spans="2:25" x14ac:dyDescent="0.25">
      <c r="B75" s="41"/>
    </row>
    <row r="76" spans="2:25" x14ac:dyDescent="0.25">
      <c r="B76" s="41"/>
    </row>
    <row r="77" spans="2:25" x14ac:dyDescent="0.25">
      <c r="B77" s="9"/>
      <c r="C77" s="9" t="s">
        <v>32</v>
      </c>
    </row>
    <row r="78" spans="2:25" x14ac:dyDescent="0.25">
      <c r="B78" s="9"/>
      <c r="C78" s="9"/>
    </row>
    <row r="79" spans="2:25" x14ac:dyDescent="0.25">
      <c r="B79" s="9" t="s">
        <v>5</v>
      </c>
      <c r="C79" s="9">
        <v>74.900000000000006</v>
      </c>
    </row>
    <row r="80" spans="2:25" x14ac:dyDescent="0.25">
      <c r="B80" s="11" t="s">
        <v>64</v>
      </c>
      <c r="C80" s="9">
        <v>72.2</v>
      </c>
    </row>
    <row r="81" spans="2:3" x14ac:dyDescent="0.25">
      <c r="B81" s="9" t="s">
        <v>27</v>
      </c>
      <c r="C81" s="9">
        <v>64.8</v>
      </c>
    </row>
    <row r="82" spans="2:3" x14ac:dyDescent="0.25">
      <c r="B82" s="9" t="s">
        <v>3</v>
      </c>
      <c r="C82" s="9">
        <v>60.7</v>
      </c>
    </row>
    <row r="83" spans="2:3" x14ac:dyDescent="0.25">
      <c r="B83" s="9" t="s">
        <v>31</v>
      </c>
      <c r="C83" s="9">
        <v>59.3</v>
      </c>
    </row>
    <row r="84" spans="2:3" x14ac:dyDescent="0.25">
      <c r="B84" s="9" t="s">
        <v>25</v>
      </c>
      <c r="C84" s="9">
        <v>58.7</v>
      </c>
    </row>
    <row r="85" spans="2:3" x14ac:dyDescent="0.25">
      <c r="B85" s="9" t="s">
        <v>6</v>
      </c>
      <c r="C85" s="9">
        <v>51.4</v>
      </c>
    </row>
    <row r="86" spans="2:3" x14ac:dyDescent="0.25">
      <c r="B86" s="9" t="s">
        <v>1</v>
      </c>
      <c r="C86" s="9">
        <v>45.1</v>
      </c>
    </row>
    <row r="87" spans="2:3" x14ac:dyDescent="0.25">
      <c r="B87" s="9" t="s">
        <v>0</v>
      </c>
      <c r="C87" s="9">
        <v>32.299999999999997</v>
      </c>
    </row>
    <row r="88" spans="2:3" x14ac:dyDescent="0.25">
      <c r="B88" s="41"/>
    </row>
    <row r="89" spans="2:3" x14ac:dyDescent="0.25">
      <c r="B89" s="41"/>
    </row>
    <row r="90" spans="2:3" x14ac:dyDescent="0.25">
      <c r="B90" s="41"/>
    </row>
    <row r="91" spans="2:3" x14ac:dyDescent="0.25">
      <c r="B91" s="41"/>
    </row>
    <row r="92" spans="2:3" x14ac:dyDescent="0.25">
      <c r="B92" s="41"/>
    </row>
    <row r="93" spans="2:3" x14ac:dyDescent="0.25">
      <c r="B93" s="41"/>
    </row>
    <row r="94" spans="2:3" x14ac:dyDescent="0.25">
      <c r="B94" s="41"/>
    </row>
    <row r="95" spans="2:3" x14ac:dyDescent="0.25">
      <c r="B95" s="41"/>
    </row>
    <row r="96" spans="2:3" x14ac:dyDescent="0.25">
      <c r="B96" s="41"/>
    </row>
    <row r="97" spans="2:13" x14ac:dyDescent="0.25">
      <c r="B97" s="41"/>
    </row>
    <row r="98" spans="2:13" x14ac:dyDescent="0.25">
      <c r="B98" s="114" t="s">
        <v>167</v>
      </c>
      <c r="E98" t="s">
        <v>166</v>
      </c>
      <c r="H98" t="s">
        <v>1</v>
      </c>
      <c r="K98" t="s">
        <v>835</v>
      </c>
    </row>
    <row r="99" spans="2:13" x14ac:dyDescent="0.25">
      <c r="B99" s="12" t="s">
        <v>85</v>
      </c>
      <c r="C99" s="12" t="s">
        <v>55</v>
      </c>
      <c r="D99" s="12" t="s">
        <v>45</v>
      </c>
      <c r="E99" s="12" t="s">
        <v>85</v>
      </c>
      <c r="F99" s="12" t="s">
        <v>55</v>
      </c>
      <c r="G99" s="12" t="s">
        <v>45</v>
      </c>
      <c r="H99" s="12" t="s">
        <v>85</v>
      </c>
      <c r="I99" s="12" t="s">
        <v>55</v>
      </c>
      <c r="J99" s="12" t="s">
        <v>45</v>
      </c>
      <c r="K99" s="12" t="s">
        <v>85</v>
      </c>
      <c r="L99" s="12" t="s">
        <v>55</v>
      </c>
      <c r="M99" s="12" t="s">
        <v>45</v>
      </c>
    </row>
    <row r="100" spans="2:13" x14ac:dyDescent="0.25">
      <c r="B100" s="12"/>
      <c r="D100" s="13"/>
      <c r="E100" s="12"/>
      <c r="G100" s="13"/>
      <c r="H100" s="12"/>
      <c r="J100" s="13"/>
      <c r="K100" s="12"/>
      <c r="M100" s="13"/>
    </row>
    <row r="101" spans="2:13" x14ac:dyDescent="0.25">
      <c r="B101" s="12">
        <v>201509</v>
      </c>
      <c r="C101" s="12">
        <v>51.612900000000003</v>
      </c>
      <c r="D101" s="12">
        <v>62</v>
      </c>
      <c r="E101" s="12">
        <v>201509</v>
      </c>
      <c r="F101" s="12">
        <v>61.09234</v>
      </c>
      <c r="G101" s="12">
        <v>1776</v>
      </c>
      <c r="H101" s="12">
        <v>201509</v>
      </c>
      <c r="I101" s="12">
        <v>40.069690000000001</v>
      </c>
      <c r="J101" s="12">
        <v>574</v>
      </c>
      <c r="K101" s="12">
        <v>201509</v>
      </c>
      <c r="L101" s="12">
        <v>51.086410000000001</v>
      </c>
      <c r="M101" s="12">
        <v>1979</v>
      </c>
    </row>
    <row r="102" spans="2:13" x14ac:dyDescent="0.25">
      <c r="B102" s="12">
        <v>201510</v>
      </c>
      <c r="C102" s="12">
        <v>68.181820000000002</v>
      </c>
      <c r="D102" s="12">
        <v>44</v>
      </c>
      <c r="E102" s="12">
        <v>201510</v>
      </c>
      <c r="F102" s="12">
        <v>64.583330000000004</v>
      </c>
      <c r="G102" s="12">
        <v>1536</v>
      </c>
      <c r="H102" s="12">
        <v>201510</v>
      </c>
      <c r="I102" s="12">
        <v>34.426229999999997</v>
      </c>
      <c r="J102" s="12">
        <v>366</v>
      </c>
      <c r="K102" s="12">
        <v>201510</v>
      </c>
      <c r="L102" s="12">
        <v>49.886360000000003</v>
      </c>
      <c r="M102" s="12">
        <v>880</v>
      </c>
    </row>
    <row r="103" spans="2:13" x14ac:dyDescent="0.25">
      <c r="B103" s="12">
        <v>201511</v>
      </c>
      <c r="C103" s="12">
        <v>77.272729999999996</v>
      </c>
      <c r="D103" s="12">
        <v>22</v>
      </c>
      <c r="E103" s="12">
        <v>201511</v>
      </c>
      <c r="F103" s="12">
        <v>63.542439999999999</v>
      </c>
      <c r="G103" s="12">
        <v>1355</v>
      </c>
      <c r="H103" s="12">
        <v>201511</v>
      </c>
      <c r="I103" s="12">
        <v>43.434339999999999</v>
      </c>
      <c r="J103" s="12">
        <v>297</v>
      </c>
      <c r="K103" s="12">
        <v>201511</v>
      </c>
      <c r="L103" s="12">
        <v>48.216830000000002</v>
      </c>
      <c r="M103" s="12">
        <v>701</v>
      </c>
    </row>
    <row r="104" spans="2:13" x14ac:dyDescent="0.25">
      <c r="B104" s="12">
        <v>201512</v>
      </c>
      <c r="C104" s="12">
        <v>77.777780000000007</v>
      </c>
      <c r="D104" s="12">
        <v>18</v>
      </c>
      <c r="E104" s="12">
        <v>201512</v>
      </c>
      <c r="F104" s="12">
        <v>53.35277</v>
      </c>
      <c r="G104" s="12">
        <v>1029</v>
      </c>
      <c r="H104" s="12">
        <v>201512</v>
      </c>
      <c r="I104" s="12">
        <v>37.387390000000003</v>
      </c>
      <c r="J104" s="12">
        <v>222</v>
      </c>
      <c r="K104" s="12">
        <v>201512</v>
      </c>
      <c r="L104" s="12">
        <v>42.047530000000002</v>
      </c>
      <c r="M104" s="12">
        <v>547</v>
      </c>
    </row>
    <row r="105" spans="2:13" x14ac:dyDescent="0.25">
      <c r="B105" s="12">
        <v>201601</v>
      </c>
      <c r="C105" s="12">
        <v>89.583330000000004</v>
      </c>
      <c r="D105" s="12">
        <v>48</v>
      </c>
      <c r="E105" s="12">
        <v>201601</v>
      </c>
      <c r="F105" s="12">
        <v>62.850639999999999</v>
      </c>
      <c r="G105" s="12">
        <v>1319</v>
      </c>
      <c r="H105" s="12">
        <v>201601</v>
      </c>
      <c r="I105" s="12">
        <v>35.714289999999998</v>
      </c>
      <c r="J105" s="12">
        <v>224</v>
      </c>
      <c r="K105" s="12">
        <v>201601</v>
      </c>
      <c r="L105" s="12">
        <v>49.839739999999999</v>
      </c>
      <c r="M105" s="12">
        <v>624</v>
      </c>
    </row>
    <row r="106" spans="2:13" x14ac:dyDescent="0.25">
      <c r="B106" s="12">
        <v>201602</v>
      </c>
      <c r="C106" s="12">
        <v>75.55556</v>
      </c>
      <c r="D106" s="12">
        <v>45</v>
      </c>
      <c r="E106" s="12">
        <v>201602</v>
      </c>
      <c r="F106" s="12">
        <v>64.254949999999994</v>
      </c>
      <c r="G106" s="12">
        <v>1161</v>
      </c>
      <c r="H106" s="12">
        <v>201602</v>
      </c>
      <c r="I106" s="12">
        <v>35.779820000000001</v>
      </c>
      <c r="J106" s="12">
        <v>218</v>
      </c>
      <c r="K106" s="12">
        <v>201602</v>
      </c>
      <c r="L106" s="12">
        <v>44.791670000000003</v>
      </c>
      <c r="M106" s="12">
        <v>576</v>
      </c>
    </row>
    <row r="107" spans="2:13" x14ac:dyDescent="0.25">
      <c r="B107" s="12">
        <v>201603</v>
      </c>
      <c r="C107" s="12">
        <v>77.272729999999996</v>
      </c>
      <c r="D107" s="12">
        <v>22</v>
      </c>
      <c r="E107" s="12">
        <v>201603</v>
      </c>
      <c r="F107" s="12">
        <v>66.193849999999998</v>
      </c>
      <c r="G107" s="12">
        <v>1269</v>
      </c>
      <c r="H107" s="12">
        <v>201603</v>
      </c>
      <c r="I107" s="12">
        <v>39.344259999999998</v>
      </c>
      <c r="J107" s="12">
        <v>244</v>
      </c>
      <c r="K107" s="12">
        <v>201603</v>
      </c>
      <c r="L107" s="12">
        <v>55.116700000000002</v>
      </c>
      <c r="M107" s="12">
        <v>557</v>
      </c>
    </row>
    <row r="108" spans="2:13" x14ac:dyDescent="0.25">
      <c r="B108" s="12">
        <v>201604</v>
      </c>
      <c r="C108" s="12">
        <v>78.125</v>
      </c>
      <c r="D108" s="12">
        <v>32</v>
      </c>
      <c r="E108" s="12">
        <v>201604</v>
      </c>
      <c r="F108" s="12">
        <v>58.81033</v>
      </c>
      <c r="G108" s="12">
        <v>891</v>
      </c>
      <c r="H108" s="12">
        <v>201604</v>
      </c>
      <c r="I108" s="12">
        <v>37.575760000000002</v>
      </c>
      <c r="J108" s="12">
        <v>165</v>
      </c>
      <c r="K108" s="12">
        <v>201604</v>
      </c>
      <c r="L108" s="12">
        <v>44.954129999999999</v>
      </c>
      <c r="M108" s="12">
        <v>436</v>
      </c>
    </row>
    <row r="109" spans="2:13" x14ac:dyDescent="0.25">
      <c r="B109" s="12">
        <v>201605</v>
      </c>
      <c r="C109" s="12">
        <v>77.272729999999996</v>
      </c>
      <c r="D109" s="12">
        <v>22</v>
      </c>
      <c r="E109" s="12">
        <v>201605</v>
      </c>
      <c r="F109" s="12">
        <v>56.676859999999998</v>
      </c>
      <c r="G109" s="12">
        <v>981</v>
      </c>
      <c r="H109" s="12">
        <v>201605</v>
      </c>
      <c r="I109" s="12">
        <v>41.025640000000003</v>
      </c>
      <c r="J109" s="12">
        <v>234</v>
      </c>
      <c r="K109" s="12">
        <v>201605</v>
      </c>
      <c r="L109" s="12">
        <v>46.511629999999997</v>
      </c>
      <c r="M109" s="12">
        <v>516</v>
      </c>
    </row>
    <row r="110" spans="2:13" x14ac:dyDescent="0.25">
      <c r="B110" s="12">
        <v>201606</v>
      </c>
      <c r="C110" s="12">
        <v>60</v>
      </c>
      <c r="D110" s="12">
        <v>25</v>
      </c>
      <c r="E110" s="12">
        <v>201606</v>
      </c>
      <c r="F110" s="12">
        <v>54.61741</v>
      </c>
      <c r="G110" s="12">
        <v>758</v>
      </c>
      <c r="H110" s="12">
        <v>201606</v>
      </c>
      <c r="I110" s="12">
        <v>41.80791</v>
      </c>
      <c r="J110" s="12">
        <v>177</v>
      </c>
      <c r="K110" s="12">
        <v>201606</v>
      </c>
      <c r="L110" s="12">
        <v>45.410629999999998</v>
      </c>
      <c r="M110" s="12">
        <v>414</v>
      </c>
    </row>
    <row r="111" spans="2:13" x14ac:dyDescent="0.25">
      <c r="B111" s="12">
        <v>201607</v>
      </c>
      <c r="C111" s="12">
        <v>78.947370000000006</v>
      </c>
      <c r="D111" s="12">
        <v>19</v>
      </c>
      <c r="E111" s="12">
        <v>201607</v>
      </c>
      <c r="F111" s="12">
        <v>64.432990000000004</v>
      </c>
      <c r="G111" s="12">
        <v>970</v>
      </c>
      <c r="H111" s="12">
        <v>201607</v>
      </c>
      <c r="I111" s="12">
        <v>43.181820000000002</v>
      </c>
      <c r="J111" s="12">
        <v>176</v>
      </c>
      <c r="K111" s="12">
        <v>201607</v>
      </c>
      <c r="L111" s="12">
        <v>41.164239999999999</v>
      </c>
      <c r="M111" s="12">
        <v>481</v>
      </c>
    </row>
    <row r="112" spans="2:13" x14ac:dyDescent="0.25">
      <c r="B112" s="12">
        <v>201608</v>
      </c>
      <c r="C112" s="12">
        <v>60</v>
      </c>
      <c r="D112" s="12">
        <v>35</v>
      </c>
      <c r="E112" s="12">
        <v>201608</v>
      </c>
      <c r="F112" s="12">
        <v>62.078919999999997</v>
      </c>
      <c r="G112" s="12">
        <v>1039</v>
      </c>
      <c r="H112" s="12">
        <v>201608</v>
      </c>
      <c r="I112" s="12">
        <v>51</v>
      </c>
      <c r="J112" s="12">
        <v>200</v>
      </c>
      <c r="K112" s="12">
        <v>201608</v>
      </c>
      <c r="L112" s="12">
        <v>41.104289999999999</v>
      </c>
      <c r="M112" s="12">
        <v>489</v>
      </c>
    </row>
    <row r="113" spans="2:13" x14ac:dyDescent="0.25">
      <c r="B113" s="12">
        <v>201609</v>
      </c>
      <c r="C113" s="12">
        <v>77.419349999999994</v>
      </c>
      <c r="D113" s="12">
        <v>31</v>
      </c>
      <c r="E113" s="12">
        <v>201609</v>
      </c>
      <c r="F113" s="12">
        <v>65.057180000000002</v>
      </c>
      <c r="G113" s="12">
        <v>1574</v>
      </c>
      <c r="H113" s="12">
        <v>201609</v>
      </c>
      <c r="I113" s="12">
        <v>52.836880000000001</v>
      </c>
      <c r="J113" s="12">
        <v>282</v>
      </c>
      <c r="K113" s="12">
        <v>201609</v>
      </c>
      <c r="L113" s="12">
        <v>49.011299999999999</v>
      </c>
      <c r="M113" s="12">
        <v>708</v>
      </c>
    </row>
    <row r="114" spans="2:13" x14ac:dyDescent="0.25">
      <c r="B114" s="12">
        <v>201610</v>
      </c>
      <c r="C114" s="12">
        <v>93.548389999999998</v>
      </c>
      <c r="D114" s="12">
        <v>31</v>
      </c>
      <c r="E114" s="12">
        <v>201610</v>
      </c>
      <c r="F114" s="12">
        <v>62.315060000000003</v>
      </c>
      <c r="G114" s="12">
        <v>1149</v>
      </c>
      <c r="H114" s="12">
        <v>201610</v>
      </c>
      <c r="I114" s="12">
        <v>47.685189999999999</v>
      </c>
      <c r="J114" s="12">
        <v>216</v>
      </c>
      <c r="K114" s="12">
        <v>201610</v>
      </c>
      <c r="L114" s="12">
        <v>43.69603</v>
      </c>
      <c r="M114" s="12">
        <v>579</v>
      </c>
    </row>
    <row r="115" spans="2:13" x14ac:dyDescent="0.25">
      <c r="B115" s="12">
        <v>201611</v>
      </c>
      <c r="C115" s="12">
        <v>78.260869999999997</v>
      </c>
      <c r="D115" s="12">
        <v>23</v>
      </c>
      <c r="E115" s="12">
        <v>201611</v>
      </c>
      <c r="F115" s="12">
        <v>53.411760000000001</v>
      </c>
      <c r="G115" s="12">
        <v>850</v>
      </c>
      <c r="H115" s="12">
        <v>201611</v>
      </c>
      <c r="I115" s="12">
        <v>37.66234</v>
      </c>
      <c r="J115" s="12">
        <v>154</v>
      </c>
      <c r="K115" s="12">
        <v>201611</v>
      </c>
      <c r="L115" s="12">
        <v>34.75</v>
      </c>
      <c r="M115" s="12">
        <v>400</v>
      </c>
    </row>
    <row r="116" spans="2:13" x14ac:dyDescent="0.25">
      <c r="B116" s="12">
        <v>201612</v>
      </c>
      <c r="C116" s="12">
        <v>75</v>
      </c>
      <c r="D116" s="12">
        <v>20</v>
      </c>
      <c r="E116" s="12">
        <v>201612</v>
      </c>
      <c r="F116" s="12">
        <v>55.693069999999999</v>
      </c>
      <c r="G116" s="12">
        <v>808</v>
      </c>
      <c r="H116" s="12">
        <v>201612</v>
      </c>
      <c r="I116" s="12">
        <v>39.215690000000002</v>
      </c>
      <c r="J116" s="12">
        <v>153</v>
      </c>
      <c r="K116" s="12">
        <v>201612</v>
      </c>
      <c r="L116" s="12">
        <v>29.63918</v>
      </c>
      <c r="M116" s="12">
        <v>388</v>
      </c>
    </row>
    <row r="117" spans="2:13" x14ac:dyDescent="0.25">
      <c r="B117" s="12">
        <v>201701</v>
      </c>
      <c r="C117" s="12">
        <v>71.428569999999993</v>
      </c>
      <c r="D117" s="12">
        <v>14</v>
      </c>
      <c r="E117" s="12">
        <v>201701</v>
      </c>
      <c r="F117" s="12">
        <v>59.74194</v>
      </c>
      <c r="G117" s="12">
        <v>775</v>
      </c>
      <c r="H117" s="12">
        <v>201701</v>
      </c>
      <c r="I117" s="12">
        <v>38.095239999999997</v>
      </c>
      <c r="J117" s="12">
        <v>168</v>
      </c>
      <c r="K117" s="12">
        <v>201701</v>
      </c>
      <c r="L117" s="12">
        <v>27.350429999999999</v>
      </c>
      <c r="M117" s="12">
        <v>351</v>
      </c>
    </row>
    <row r="118" spans="2:13" x14ac:dyDescent="0.25">
      <c r="B118" s="12">
        <v>201702</v>
      </c>
      <c r="C118" s="12">
        <v>69.230770000000007</v>
      </c>
      <c r="D118" s="12">
        <v>13</v>
      </c>
      <c r="E118" s="12">
        <v>201702</v>
      </c>
      <c r="F118" s="12">
        <v>61.818179999999998</v>
      </c>
      <c r="G118" s="12">
        <v>825</v>
      </c>
      <c r="H118" s="12">
        <v>201702</v>
      </c>
      <c r="I118" s="12">
        <v>50.588239999999999</v>
      </c>
      <c r="J118" s="12">
        <v>170</v>
      </c>
      <c r="K118" s="12">
        <v>201702</v>
      </c>
      <c r="L118" s="12">
        <v>26.33229</v>
      </c>
      <c r="M118" s="12">
        <v>319</v>
      </c>
    </row>
    <row r="119" spans="2:13" x14ac:dyDescent="0.25">
      <c r="B119" s="12">
        <v>201703</v>
      </c>
      <c r="C119" s="12">
        <v>59.090910000000001</v>
      </c>
      <c r="D119" s="12">
        <v>22</v>
      </c>
      <c r="E119" s="12">
        <v>201703</v>
      </c>
      <c r="F119" s="12">
        <v>64.322649999999996</v>
      </c>
      <c r="G119" s="12">
        <v>967</v>
      </c>
      <c r="H119" s="12">
        <v>201703</v>
      </c>
      <c r="I119" s="12">
        <v>47.305390000000003</v>
      </c>
      <c r="J119" s="12">
        <v>167</v>
      </c>
      <c r="K119" s="12">
        <v>201703</v>
      </c>
      <c r="L119" s="12">
        <v>36.5</v>
      </c>
      <c r="M119" s="12">
        <v>400</v>
      </c>
    </row>
    <row r="120" spans="2:13" x14ac:dyDescent="0.25">
      <c r="B120" s="12">
        <v>201704</v>
      </c>
      <c r="C120" s="12">
        <v>81.481480000000005</v>
      </c>
      <c r="D120" s="12">
        <v>27</v>
      </c>
      <c r="E120" s="12">
        <v>201704</v>
      </c>
      <c r="F120" s="12">
        <v>69.544920000000005</v>
      </c>
      <c r="G120" s="12">
        <v>857</v>
      </c>
      <c r="H120" s="12">
        <v>201704</v>
      </c>
      <c r="I120" s="12">
        <v>51.145040000000002</v>
      </c>
      <c r="J120" s="12">
        <v>131</v>
      </c>
      <c r="K120" s="12">
        <v>201704</v>
      </c>
      <c r="L120" s="12">
        <v>42.019539999999999</v>
      </c>
      <c r="M120" s="12">
        <v>307</v>
      </c>
    </row>
    <row r="121" spans="2:13" x14ac:dyDescent="0.25">
      <c r="B121" s="12">
        <v>201705</v>
      </c>
      <c r="C121" s="12">
        <v>69.047619999999995</v>
      </c>
      <c r="D121" s="12">
        <v>42</v>
      </c>
      <c r="E121" s="12">
        <v>201705</v>
      </c>
      <c r="F121" s="12">
        <v>64.604460000000003</v>
      </c>
      <c r="G121" s="12">
        <v>986</v>
      </c>
      <c r="H121" s="12">
        <v>201705</v>
      </c>
      <c r="I121" s="12">
        <v>56.571429999999999</v>
      </c>
      <c r="J121" s="12">
        <v>175</v>
      </c>
      <c r="K121" s="12">
        <v>201705</v>
      </c>
      <c r="L121" s="12">
        <v>36.337209999999999</v>
      </c>
      <c r="M121" s="12">
        <v>344</v>
      </c>
    </row>
    <row r="122" spans="2:13" x14ac:dyDescent="0.25">
      <c r="B122" s="12">
        <v>201706</v>
      </c>
      <c r="C122" s="12">
        <v>73.529409999999999</v>
      </c>
      <c r="D122" s="12">
        <v>34</v>
      </c>
      <c r="E122" s="12">
        <v>201706</v>
      </c>
      <c r="F122" s="12">
        <v>63.029159999999997</v>
      </c>
      <c r="G122" s="12">
        <v>1063</v>
      </c>
      <c r="H122" s="12">
        <v>201706</v>
      </c>
      <c r="I122" s="12">
        <v>43.315510000000003</v>
      </c>
      <c r="J122" s="12">
        <v>187</v>
      </c>
      <c r="K122" s="12">
        <v>201706</v>
      </c>
      <c r="L122" s="12">
        <v>34.482759999999999</v>
      </c>
      <c r="M122" s="12">
        <v>319</v>
      </c>
    </row>
    <row r="123" spans="2:13" x14ac:dyDescent="0.25">
      <c r="B123" s="12">
        <v>201707</v>
      </c>
      <c r="C123" s="12">
        <v>87.878789999999995</v>
      </c>
      <c r="D123" s="12">
        <v>33</v>
      </c>
      <c r="E123" s="12">
        <v>201707</v>
      </c>
      <c r="F123" s="12">
        <v>67.656769999999995</v>
      </c>
      <c r="G123" s="12">
        <v>909</v>
      </c>
      <c r="H123" s="12">
        <v>201707</v>
      </c>
      <c r="I123" s="12">
        <v>56.976739999999999</v>
      </c>
      <c r="J123" s="12">
        <v>172</v>
      </c>
      <c r="K123" s="12">
        <v>201707</v>
      </c>
      <c r="L123" s="12">
        <v>39.05724</v>
      </c>
      <c r="M123" s="12">
        <v>297</v>
      </c>
    </row>
    <row r="124" spans="2:13" x14ac:dyDescent="0.25">
      <c r="B124" s="12">
        <v>201708</v>
      </c>
      <c r="C124" s="12">
        <v>80</v>
      </c>
      <c r="D124" s="12">
        <v>25</v>
      </c>
      <c r="E124" s="12">
        <v>201708</v>
      </c>
      <c r="F124" s="12">
        <v>69.047619999999995</v>
      </c>
      <c r="G124" s="12">
        <v>924</v>
      </c>
      <c r="H124" s="12">
        <v>201708</v>
      </c>
      <c r="I124" s="12">
        <v>64.242419999999996</v>
      </c>
      <c r="J124" s="12">
        <v>165</v>
      </c>
      <c r="K124" s="12">
        <v>201708</v>
      </c>
      <c r="L124" s="12">
        <v>40.849670000000003</v>
      </c>
      <c r="M124" s="12">
        <v>306</v>
      </c>
    </row>
    <row r="125" spans="2:13" x14ac:dyDescent="0.25">
      <c r="B125" s="12">
        <v>201709</v>
      </c>
      <c r="C125" s="12">
        <v>88</v>
      </c>
      <c r="D125" s="12">
        <v>25</v>
      </c>
      <c r="E125" s="12">
        <v>201709</v>
      </c>
      <c r="F125" s="12">
        <v>63.282940000000004</v>
      </c>
      <c r="G125" s="12">
        <v>1389</v>
      </c>
      <c r="H125" s="12">
        <v>201709</v>
      </c>
      <c r="I125" s="12">
        <v>59.215690000000002</v>
      </c>
      <c r="J125" s="12">
        <v>255</v>
      </c>
      <c r="K125" s="12">
        <v>201709</v>
      </c>
      <c r="L125" s="12">
        <v>33.21799</v>
      </c>
      <c r="M125" s="12">
        <v>578</v>
      </c>
    </row>
    <row r="126" spans="2:13" x14ac:dyDescent="0.25">
      <c r="B126" s="12">
        <v>201710</v>
      </c>
      <c r="C126" s="12">
        <v>80</v>
      </c>
      <c r="D126" s="12">
        <v>15</v>
      </c>
      <c r="E126" s="12">
        <v>201710</v>
      </c>
      <c r="F126" s="12">
        <v>65.531059999999997</v>
      </c>
      <c r="G126" s="12">
        <v>998</v>
      </c>
      <c r="H126" s="12">
        <v>201710</v>
      </c>
      <c r="I126" s="12">
        <v>58.854170000000003</v>
      </c>
      <c r="J126" s="12">
        <v>192</v>
      </c>
      <c r="K126" s="12">
        <v>201710</v>
      </c>
      <c r="L126" s="12">
        <v>33.712980000000002</v>
      </c>
      <c r="M126" s="12">
        <v>439</v>
      </c>
    </row>
    <row r="127" spans="2:13" x14ac:dyDescent="0.25">
      <c r="B127" s="12">
        <v>201711</v>
      </c>
      <c r="C127" s="12">
        <v>81.818179999999998</v>
      </c>
      <c r="D127" s="12">
        <v>22</v>
      </c>
      <c r="E127" s="12">
        <v>201711</v>
      </c>
      <c r="F127" s="12">
        <v>65.579710000000006</v>
      </c>
      <c r="G127" s="12">
        <v>1104</v>
      </c>
      <c r="H127" s="12">
        <v>201711</v>
      </c>
      <c r="I127" s="12">
        <v>55.154640000000001</v>
      </c>
      <c r="J127" s="12">
        <v>194</v>
      </c>
      <c r="K127" s="12">
        <v>201711</v>
      </c>
      <c r="L127" s="12">
        <v>35.612540000000003</v>
      </c>
      <c r="M127" s="12">
        <v>351</v>
      </c>
    </row>
    <row r="128" spans="2:13" x14ac:dyDescent="0.25">
      <c r="B128" s="12">
        <v>201712</v>
      </c>
      <c r="C128" s="12">
        <v>85.714290000000005</v>
      </c>
      <c r="D128" s="12">
        <v>21</v>
      </c>
      <c r="E128" s="12">
        <v>201712</v>
      </c>
      <c r="F128" s="12">
        <v>61.562179999999998</v>
      </c>
      <c r="G128" s="12">
        <v>973</v>
      </c>
      <c r="H128" s="12">
        <v>201712</v>
      </c>
      <c r="I128" s="12">
        <v>42.931939999999997</v>
      </c>
      <c r="J128" s="12">
        <v>191</v>
      </c>
      <c r="K128" s="12">
        <v>201712</v>
      </c>
      <c r="L128" s="12">
        <v>36.419750000000001</v>
      </c>
      <c r="M128" s="12">
        <v>324</v>
      </c>
    </row>
    <row r="129" spans="2:13" x14ac:dyDescent="0.25">
      <c r="B129" s="12"/>
      <c r="D129" s="13"/>
      <c r="E129" s="12"/>
      <c r="G129" s="13"/>
      <c r="H129" s="12"/>
      <c r="J129" s="13"/>
      <c r="K129" s="12"/>
      <c r="M129" s="13"/>
    </row>
    <row r="130" spans="2:13" x14ac:dyDescent="0.25">
      <c r="B130" s="12" t="s">
        <v>30</v>
      </c>
      <c r="C130" s="12">
        <v>74.873739999999998</v>
      </c>
      <c r="D130" s="12">
        <v>792</v>
      </c>
      <c r="E130" s="12" t="s">
        <v>30</v>
      </c>
      <c r="F130" s="12">
        <v>62.566560000000003</v>
      </c>
      <c r="G130" s="12">
        <v>30235</v>
      </c>
      <c r="H130" s="12" t="s">
        <v>30</v>
      </c>
      <c r="I130" s="12">
        <v>45.065080000000002</v>
      </c>
      <c r="J130" s="12">
        <v>6069</v>
      </c>
      <c r="K130" s="12" t="s">
        <v>30</v>
      </c>
      <c r="L130" s="12">
        <v>43.018479999999997</v>
      </c>
      <c r="M130" s="12">
        <v>14610</v>
      </c>
    </row>
    <row r="131" spans="2:13" x14ac:dyDescent="0.25">
      <c r="B131" s="12"/>
      <c r="C131" s="14"/>
      <c r="D131" s="15"/>
      <c r="E131" s="12"/>
      <c r="F131" s="14"/>
      <c r="G131" s="15"/>
      <c r="H131" s="12"/>
      <c r="I131" s="14"/>
      <c r="J131" s="15"/>
      <c r="K131" s="12"/>
      <c r="L131" s="14"/>
      <c r="M131" s="15"/>
    </row>
    <row r="132" spans="2:13" x14ac:dyDescent="0.25">
      <c r="B132" s="41"/>
    </row>
    <row r="133" spans="2:13" x14ac:dyDescent="0.25">
      <c r="B133" s="113" t="s">
        <v>765</v>
      </c>
      <c r="C133" s="113" t="s">
        <v>5</v>
      </c>
      <c r="D133" s="114" t="s">
        <v>166</v>
      </c>
      <c r="E133" s="114" t="s">
        <v>1</v>
      </c>
      <c r="F133" s="114" t="s">
        <v>835</v>
      </c>
    </row>
    <row r="134" spans="2:13" x14ac:dyDescent="0.25">
      <c r="B134" s="115">
        <v>201509</v>
      </c>
      <c r="C134" s="115">
        <v>51.612900000000003</v>
      </c>
      <c r="D134" s="115">
        <v>61.09234</v>
      </c>
      <c r="E134" s="115">
        <v>40.069690000000001</v>
      </c>
      <c r="F134" s="115">
        <v>51.086410000000001</v>
      </c>
    </row>
    <row r="135" spans="2:13" x14ac:dyDescent="0.25">
      <c r="B135" s="12">
        <v>201510</v>
      </c>
      <c r="C135" s="12">
        <v>68.181820000000002</v>
      </c>
      <c r="D135" s="12">
        <v>64.583330000000004</v>
      </c>
      <c r="E135" s="12">
        <v>34.426229999999997</v>
      </c>
      <c r="F135" s="12">
        <v>49.886360000000003</v>
      </c>
    </row>
    <row r="136" spans="2:13" x14ac:dyDescent="0.25">
      <c r="B136" s="12">
        <v>201511</v>
      </c>
      <c r="C136" s="12">
        <v>77.272729999999996</v>
      </c>
      <c r="D136" s="12">
        <v>63.542439999999999</v>
      </c>
      <c r="E136" s="12">
        <v>43.434339999999999</v>
      </c>
      <c r="F136" s="12">
        <v>48.216830000000002</v>
      </c>
    </row>
    <row r="137" spans="2:13" x14ac:dyDescent="0.25">
      <c r="B137" s="12">
        <v>201512</v>
      </c>
      <c r="C137" s="12">
        <v>77.777780000000007</v>
      </c>
      <c r="D137" s="12">
        <v>53.35277</v>
      </c>
      <c r="E137" s="12">
        <v>37.387390000000003</v>
      </c>
      <c r="F137" s="12">
        <v>42.047530000000002</v>
      </c>
    </row>
    <row r="138" spans="2:13" x14ac:dyDescent="0.25">
      <c r="B138" s="12">
        <v>201601</v>
      </c>
      <c r="C138" s="12">
        <v>89.583330000000004</v>
      </c>
      <c r="D138" s="12">
        <v>62.850639999999999</v>
      </c>
      <c r="E138" s="12">
        <v>35.714289999999998</v>
      </c>
      <c r="F138" s="12">
        <v>49.839739999999999</v>
      </c>
    </row>
    <row r="139" spans="2:13" x14ac:dyDescent="0.25">
      <c r="B139" s="12">
        <v>201602</v>
      </c>
      <c r="C139" s="12">
        <v>75.55556</v>
      </c>
      <c r="D139" s="12">
        <v>64.254949999999994</v>
      </c>
      <c r="E139" s="12">
        <v>35.779820000000001</v>
      </c>
      <c r="F139" s="12">
        <v>44.791670000000003</v>
      </c>
    </row>
    <row r="140" spans="2:13" x14ac:dyDescent="0.25">
      <c r="B140" s="12">
        <v>201603</v>
      </c>
      <c r="C140" s="12">
        <v>77.272729999999996</v>
      </c>
      <c r="D140" s="12">
        <v>66.193849999999998</v>
      </c>
      <c r="E140" s="12">
        <v>39.344259999999998</v>
      </c>
      <c r="F140" s="12">
        <v>55.116700000000002</v>
      </c>
    </row>
    <row r="141" spans="2:13" x14ac:dyDescent="0.25">
      <c r="B141" s="12">
        <v>201604</v>
      </c>
      <c r="C141" s="12">
        <v>78.125</v>
      </c>
      <c r="D141" s="12">
        <v>58.81033</v>
      </c>
      <c r="E141" s="12">
        <v>37.575760000000002</v>
      </c>
      <c r="F141" s="12">
        <v>44.954129999999999</v>
      </c>
    </row>
    <row r="142" spans="2:13" x14ac:dyDescent="0.25">
      <c r="B142" s="12">
        <v>201605</v>
      </c>
      <c r="C142" s="12">
        <v>77.272729999999996</v>
      </c>
      <c r="D142" s="12">
        <v>56.676859999999998</v>
      </c>
      <c r="E142" s="12">
        <v>41.025640000000003</v>
      </c>
      <c r="F142" s="12">
        <v>46.511629999999997</v>
      </c>
    </row>
    <row r="143" spans="2:13" x14ac:dyDescent="0.25">
      <c r="B143" s="12">
        <v>201606</v>
      </c>
      <c r="C143" s="12">
        <v>60</v>
      </c>
      <c r="D143" s="12">
        <v>54.61741</v>
      </c>
      <c r="E143" s="12">
        <v>41.80791</v>
      </c>
      <c r="F143" s="12">
        <v>45.410629999999998</v>
      </c>
    </row>
    <row r="144" spans="2:13" x14ac:dyDescent="0.25">
      <c r="B144" s="12">
        <v>201607</v>
      </c>
      <c r="C144" s="12">
        <v>78.947370000000006</v>
      </c>
      <c r="D144" s="12">
        <v>64.432990000000004</v>
      </c>
      <c r="E144" s="12">
        <v>43.181820000000002</v>
      </c>
      <c r="F144" s="12">
        <v>41.164239999999999</v>
      </c>
    </row>
    <row r="145" spans="2:17" x14ac:dyDescent="0.25">
      <c r="B145" s="12">
        <v>201608</v>
      </c>
      <c r="C145" s="12">
        <v>60</v>
      </c>
      <c r="D145" s="12">
        <v>62.078919999999997</v>
      </c>
      <c r="E145" s="12">
        <v>51</v>
      </c>
      <c r="F145" s="12">
        <v>41.104289999999999</v>
      </c>
    </row>
    <row r="146" spans="2:17" x14ac:dyDescent="0.25">
      <c r="B146" s="12">
        <v>201609</v>
      </c>
      <c r="C146" s="12">
        <v>77.419349999999994</v>
      </c>
      <c r="D146" s="12">
        <v>65.057180000000002</v>
      </c>
      <c r="E146" s="12">
        <v>52.836880000000001</v>
      </c>
      <c r="F146" s="12">
        <v>49.011299999999999</v>
      </c>
    </row>
    <row r="147" spans="2:17" x14ac:dyDescent="0.25">
      <c r="B147" s="12">
        <v>201610</v>
      </c>
      <c r="C147" s="12">
        <v>93.548389999999998</v>
      </c>
      <c r="D147" s="12">
        <v>62.315060000000003</v>
      </c>
      <c r="E147" s="12">
        <v>47.685189999999999</v>
      </c>
      <c r="F147" s="12">
        <v>43.69603</v>
      </c>
    </row>
    <row r="148" spans="2:17" x14ac:dyDescent="0.25">
      <c r="B148" s="12">
        <v>201611</v>
      </c>
      <c r="C148" s="12">
        <v>78.260869999999997</v>
      </c>
      <c r="D148" s="12">
        <v>53.411760000000001</v>
      </c>
      <c r="E148" s="12">
        <v>37.66234</v>
      </c>
      <c r="F148" s="12">
        <v>34.75</v>
      </c>
    </row>
    <row r="149" spans="2:17" x14ac:dyDescent="0.25">
      <c r="B149" s="12">
        <v>201612</v>
      </c>
      <c r="C149" s="12">
        <v>75</v>
      </c>
      <c r="D149" s="12">
        <v>55.693069999999999</v>
      </c>
      <c r="E149" s="12">
        <v>39.215690000000002</v>
      </c>
      <c r="F149" s="12">
        <v>29.63918</v>
      </c>
    </row>
    <row r="150" spans="2:17" x14ac:dyDescent="0.25">
      <c r="B150" s="12">
        <v>201701</v>
      </c>
      <c r="C150" s="12">
        <v>71.428569999999993</v>
      </c>
      <c r="D150" s="12">
        <v>59.74194</v>
      </c>
      <c r="E150" s="12">
        <v>38.095239999999997</v>
      </c>
      <c r="F150" s="12">
        <v>27.350429999999999</v>
      </c>
    </row>
    <row r="151" spans="2:17" x14ac:dyDescent="0.25">
      <c r="B151" s="12">
        <v>201702</v>
      </c>
      <c r="C151" s="12">
        <v>69.230770000000007</v>
      </c>
      <c r="D151" s="12">
        <v>61.818179999999998</v>
      </c>
      <c r="E151" s="12">
        <v>50.588239999999999</v>
      </c>
      <c r="F151" s="12">
        <v>26.33229</v>
      </c>
    </row>
    <row r="152" spans="2:17" x14ac:dyDescent="0.25">
      <c r="B152" s="12">
        <v>201703</v>
      </c>
      <c r="C152" s="12">
        <v>59.090910000000001</v>
      </c>
      <c r="D152" s="12">
        <v>64.322649999999996</v>
      </c>
      <c r="E152" s="12">
        <v>47.305390000000003</v>
      </c>
      <c r="F152" s="12">
        <v>36.5</v>
      </c>
    </row>
    <row r="153" spans="2:17" x14ac:dyDescent="0.25">
      <c r="B153" s="12">
        <v>201704</v>
      </c>
      <c r="C153" s="12">
        <v>81.481480000000005</v>
      </c>
      <c r="D153" s="12">
        <v>69.544920000000005</v>
      </c>
      <c r="E153" s="12">
        <v>51.145040000000002</v>
      </c>
      <c r="F153" s="12">
        <v>42.019539999999999</v>
      </c>
    </row>
    <row r="154" spans="2:17" x14ac:dyDescent="0.25">
      <c r="B154" s="12">
        <v>201705</v>
      </c>
      <c r="C154" s="12">
        <v>69.047619999999995</v>
      </c>
      <c r="D154" s="12">
        <v>64.604460000000003</v>
      </c>
      <c r="E154" s="12">
        <v>56.571429999999999</v>
      </c>
      <c r="F154" s="12">
        <v>36.337209999999999</v>
      </c>
    </row>
    <row r="155" spans="2:17" x14ac:dyDescent="0.25">
      <c r="B155" s="12">
        <v>201706</v>
      </c>
      <c r="C155" s="12">
        <v>73.529409999999999</v>
      </c>
      <c r="D155" s="12">
        <v>63.029159999999997</v>
      </c>
      <c r="E155" s="12">
        <v>43.315510000000003</v>
      </c>
      <c r="F155" s="12">
        <v>34.482759999999999</v>
      </c>
    </row>
    <row r="156" spans="2:17" x14ac:dyDescent="0.25">
      <c r="B156" s="12">
        <v>201707</v>
      </c>
      <c r="C156" s="12">
        <v>87.878789999999995</v>
      </c>
      <c r="D156" s="12">
        <v>67.656769999999995</v>
      </c>
      <c r="E156" s="12">
        <v>56.976739999999999</v>
      </c>
      <c r="F156" s="12">
        <v>39.05724</v>
      </c>
    </row>
    <row r="157" spans="2:17" x14ac:dyDescent="0.25">
      <c r="B157" s="12">
        <v>201708</v>
      </c>
      <c r="C157" s="12">
        <v>80</v>
      </c>
      <c r="D157" s="12">
        <v>69.047619999999995</v>
      </c>
      <c r="E157" s="12">
        <v>64.242419999999996</v>
      </c>
      <c r="F157" s="12">
        <v>40.849670000000003</v>
      </c>
      <c r="M157" s="38"/>
      <c r="N157" s="38"/>
      <c r="O157" s="38"/>
      <c r="P157" s="38"/>
      <c r="Q157" s="38"/>
    </row>
    <row r="158" spans="2:17" x14ac:dyDescent="0.25">
      <c r="B158" s="12">
        <v>201709</v>
      </c>
      <c r="C158" s="12">
        <v>88</v>
      </c>
      <c r="D158" s="12">
        <v>63.282940000000004</v>
      </c>
      <c r="E158" s="12">
        <v>59.215690000000002</v>
      </c>
      <c r="F158" s="12">
        <v>33.21799</v>
      </c>
      <c r="M158" s="38"/>
      <c r="N158" s="43"/>
      <c r="O158" s="43"/>
      <c r="P158" s="43"/>
      <c r="Q158" s="38"/>
    </row>
    <row r="159" spans="2:17" x14ac:dyDescent="0.25">
      <c r="B159" s="12">
        <v>201710</v>
      </c>
      <c r="C159" s="12">
        <v>80</v>
      </c>
      <c r="D159" s="12">
        <v>65.531059999999997</v>
      </c>
      <c r="E159" s="12">
        <v>58.854170000000003</v>
      </c>
      <c r="F159" s="12">
        <v>33.712980000000002</v>
      </c>
      <c r="M159" s="38"/>
      <c r="N159" s="43"/>
      <c r="O159" s="38"/>
      <c r="P159" s="38"/>
      <c r="Q159" s="38"/>
    </row>
    <row r="160" spans="2:17" x14ac:dyDescent="0.25">
      <c r="B160" s="12">
        <v>201711</v>
      </c>
      <c r="C160" s="12">
        <v>81.818179999999998</v>
      </c>
      <c r="D160" s="12">
        <v>65.579710000000006</v>
      </c>
      <c r="E160" s="12">
        <v>55.154640000000001</v>
      </c>
      <c r="F160" s="12">
        <v>35.612540000000003</v>
      </c>
      <c r="M160" s="38"/>
      <c r="N160" s="43"/>
      <c r="O160" s="43"/>
      <c r="P160" s="43"/>
      <c r="Q160" s="38"/>
    </row>
    <row r="161" spans="2:17" x14ac:dyDescent="0.25">
      <c r="B161" s="12">
        <v>201712</v>
      </c>
      <c r="C161" s="12">
        <v>85.714290000000005</v>
      </c>
      <c r="D161" s="12">
        <v>61.562179999999998</v>
      </c>
      <c r="E161" s="12">
        <v>42.931939999999997</v>
      </c>
      <c r="F161" s="12">
        <v>36.419750000000001</v>
      </c>
      <c r="M161" s="38"/>
      <c r="N161" s="43"/>
      <c r="O161" s="43"/>
      <c r="P161" s="43"/>
      <c r="Q161" s="38"/>
    </row>
    <row r="162" spans="2:17" x14ac:dyDescent="0.25">
      <c r="C162" t="s">
        <v>827</v>
      </c>
      <c r="D162" t="s">
        <v>825</v>
      </c>
      <c r="E162" t="s">
        <v>1</v>
      </c>
      <c r="F162" t="s">
        <v>826</v>
      </c>
      <c r="M162" s="38"/>
      <c r="N162" s="43"/>
      <c r="O162" s="43"/>
      <c r="P162" s="43"/>
      <c r="Q162" s="38"/>
    </row>
    <row r="163" spans="2:17" x14ac:dyDescent="0.25">
      <c r="M163" s="38"/>
      <c r="N163" s="43"/>
      <c r="O163" s="43"/>
      <c r="P163" s="43"/>
      <c r="Q163" s="38"/>
    </row>
    <row r="164" spans="2:17" x14ac:dyDescent="0.25">
      <c r="M164" s="38"/>
      <c r="N164" s="43"/>
      <c r="O164" s="43"/>
      <c r="P164" s="43"/>
      <c r="Q164" s="38"/>
    </row>
    <row r="165" spans="2:17" x14ac:dyDescent="0.25">
      <c r="B165" s="41"/>
      <c r="M165" s="38"/>
      <c r="N165" s="43"/>
      <c r="O165" s="43"/>
      <c r="P165" s="43"/>
      <c r="Q165" s="38"/>
    </row>
    <row r="166" spans="2:17" x14ac:dyDescent="0.25">
      <c r="B166" s="41" t="s">
        <v>172</v>
      </c>
      <c r="M166" s="38"/>
      <c r="N166" s="43"/>
      <c r="O166" s="43"/>
      <c r="P166" s="43"/>
      <c r="Q166" s="38"/>
    </row>
    <row r="167" spans="2:17" x14ac:dyDescent="0.25">
      <c r="B167" s="41"/>
      <c r="M167" s="38"/>
      <c r="N167" s="43"/>
      <c r="O167" s="43"/>
      <c r="P167" s="43"/>
      <c r="Q167" s="38"/>
    </row>
    <row r="168" spans="2:17" x14ac:dyDescent="0.25">
      <c r="B168" s="41"/>
      <c r="M168" s="38"/>
      <c r="N168" s="43"/>
      <c r="O168" s="43"/>
      <c r="P168" s="43"/>
      <c r="Q168" s="38"/>
    </row>
    <row r="169" spans="2:17" x14ac:dyDescent="0.25">
      <c r="B169" s="41" t="s">
        <v>173</v>
      </c>
      <c r="M169" s="38"/>
      <c r="N169" s="43"/>
      <c r="O169" s="43"/>
      <c r="P169" s="43"/>
      <c r="Q169" s="38"/>
    </row>
    <row r="170" spans="2:17" x14ac:dyDescent="0.25">
      <c r="B170" s="41" t="s">
        <v>174</v>
      </c>
      <c r="M170" s="38"/>
      <c r="N170" s="43"/>
      <c r="O170" s="43"/>
      <c r="P170" s="43"/>
      <c r="Q170" s="38"/>
    </row>
    <row r="171" spans="2:17" x14ac:dyDescent="0.25">
      <c r="B171" s="41" t="s">
        <v>7</v>
      </c>
      <c r="M171" s="38"/>
      <c r="N171" s="43"/>
      <c r="O171" s="43"/>
      <c r="P171" s="43"/>
      <c r="Q171" s="38"/>
    </row>
    <row r="172" spans="2:17" x14ac:dyDescent="0.25">
      <c r="B172" s="41" t="s">
        <v>175</v>
      </c>
      <c r="M172" s="38"/>
      <c r="N172" s="43"/>
      <c r="O172" s="43"/>
      <c r="P172" s="43"/>
      <c r="Q172" s="38"/>
    </row>
    <row r="173" spans="2:17" x14ac:dyDescent="0.25">
      <c r="B173" s="41"/>
      <c r="M173" s="38"/>
      <c r="N173" s="43"/>
      <c r="O173" s="43"/>
      <c r="P173" s="43"/>
      <c r="Q173" s="38"/>
    </row>
    <row r="174" spans="2:17" x14ac:dyDescent="0.25">
      <c r="B174" s="41" t="s">
        <v>8</v>
      </c>
      <c r="M174" s="38"/>
      <c r="N174" s="43"/>
      <c r="O174" s="43"/>
      <c r="P174" s="43"/>
      <c r="Q174" s="38"/>
    </row>
    <row r="175" spans="2:17" x14ac:dyDescent="0.25">
      <c r="B175" s="41" t="s">
        <v>176</v>
      </c>
      <c r="M175" s="38"/>
      <c r="N175" s="43"/>
      <c r="O175" s="43"/>
      <c r="P175" s="43"/>
      <c r="Q175" s="38"/>
    </row>
    <row r="176" spans="2:17" x14ac:dyDescent="0.25">
      <c r="B176" s="41" t="s">
        <v>9</v>
      </c>
      <c r="M176" s="38"/>
      <c r="N176" s="43"/>
      <c r="O176" s="43"/>
      <c r="P176" s="43"/>
      <c r="Q176" s="38"/>
    </row>
    <row r="177" spans="2:17" x14ac:dyDescent="0.25">
      <c r="B177" s="41" t="s">
        <v>10</v>
      </c>
      <c r="M177" s="38"/>
      <c r="N177" s="43"/>
      <c r="O177" s="43"/>
      <c r="P177" s="43"/>
      <c r="Q177" s="38"/>
    </row>
    <row r="178" spans="2:17" x14ac:dyDescent="0.25">
      <c r="B178" s="41" t="s">
        <v>177</v>
      </c>
      <c r="M178" s="38"/>
      <c r="N178" s="43"/>
      <c r="O178" s="43"/>
      <c r="P178" s="43"/>
      <c r="Q178" s="38"/>
    </row>
    <row r="179" spans="2:17" x14ac:dyDescent="0.25">
      <c r="B179" s="41" t="s">
        <v>178</v>
      </c>
      <c r="M179" t="s">
        <v>833</v>
      </c>
      <c r="N179" s="43">
        <v>74.900000000000006</v>
      </c>
      <c r="O179" s="43"/>
      <c r="P179" s="43"/>
      <c r="Q179" s="38"/>
    </row>
    <row r="180" spans="2:17" x14ac:dyDescent="0.25">
      <c r="B180" s="41" t="s">
        <v>179</v>
      </c>
      <c r="M180" t="s">
        <v>831</v>
      </c>
      <c r="N180" s="43">
        <v>62.6</v>
      </c>
      <c r="O180" s="43"/>
      <c r="P180" s="43"/>
      <c r="Q180" s="38"/>
    </row>
    <row r="181" spans="2:17" x14ac:dyDescent="0.25">
      <c r="B181" s="41" t="s">
        <v>180</v>
      </c>
      <c r="M181" t="s">
        <v>832</v>
      </c>
      <c r="N181" s="43">
        <v>43</v>
      </c>
      <c r="O181" s="43"/>
      <c r="P181" s="43"/>
      <c r="Q181" s="38"/>
    </row>
    <row r="182" spans="2:17" x14ac:dyDescent="0.25">
      <c r="B182" s="41" t="s">
        <v>181</v>
      </c>
      <c r="M182" s="38"/>
      <c r="N182" s="43"/>
      <c r="O182" s="43"/>
      <c r="P182" s="43"/>
      <c r="Q182" s="38"/>
    </row>
    <row r="183" spans="2:17" x14ac:dyDescent="0.25">
      <c r="B183" s="41" t="s">
        <v>182</v>
      </c>
      <c r="M183" s="38"/>
      <c r="N183" s="43"/>
      <c r="O183" s="43"/>
      <c r="P183" s="43"/>
      <c r="Q183" s="38"/>
    </row>
    <row r="184" spans="2:17" x14ac:dyDescent="0.25">
      <c r="B184" s="41" t="s">
        <v>183</v>
      </c>
      <c r="M184" s="38"/>
      <c r="N184" s="43"/>
      <c r="O184" s="43"/>
      <c r="P184" s="43"/>
      <c r="Q184" s="38"/>
    </row>
    <row r="185" spans="2:17" x14ac:dyDescent="0.25">
      <c r="B185" s="41" t="s">
        <v>184</v>
      </c>
      <c r="M185" s="38"/>
      <c r="N185" s="43"/>
      <c r="O185" s="43"/>
      <c r="P185" s="43"/>
      <c r="Q185" s="38"/>
    </row>
    <row r="186" spans="2:17" x14ac:dyDescent="0.25">
      <c r="B186" s="41" t="s">
        <v>11</v>
      </c>
      <c r="M186" s="38"/>
      <c r="N186" s="43"/>
      <c r="O186" s="43"/>
      <c r="P186" s="43"/>
      <c r="Q186" s="38"/>
    </row>
    <row r="187" spans="2:17" x14ac:dyDescent="0.25">
      <c r="B187" s="41" t="s">
        <v>12</v>
      </c>
      <c r="M187" s="38"/>
      <c r="N187" s="43"/>
      <c r="O187" s="43"/>
      <c r="P187" s="43"/>
      <c r="Q187" s="38"/>
    </row>
    <row r="188" spans="2:17" x14ac:dyDescent="0.25">
      <c r="B188" s="41" t="s">
        <v>185</v>
      </c>
      <c r="M188" s="38"/>
      <c r="N188" s="43"/>
      <c r="O188" s="38"/>
      <c r="P188" s="38"/>
      <c r="Q188" s="38"/>
    </row>
    <row r="189" spans="2:17" x14ac:dyDescent="0.25">
      <c r="B189" s="41" t="s">
        <v>186</v>
      </c>
      <c r="M189" s="38"/>
      <c r="N189" s="43"/>
      <c r="O189" s="43"/>
      <c r="P189" s="43"/>
      <c r="Q189" s="38"/>
    </row>
    <row r="190" spans="2:17" x14ac:dyDescent="0.25">
      <c r="B190" s="41" t="s">
        <v>187</v>
      </c>
      <c r="M190" s="38"/>
      <c r="N190" s="43"/>
      <c r="O190" s="38"/>
      <c r="P190" s="38"/>
      <c r="Q190" s="38"/>
    </row>
    <row r="191" spans="2:17" x14ac:dyDescent="0.25">
      <c r="B191" s="41" t="s">
        <v>188</v>
      </c>
      <c r="M191" s="38"/>
      <c r="N191" s="38"/>
      <c r="O191" s="38"/>
      <c r="P191" s="38"/>
      <c r="Q191" s="38"/>
    </row>
    <row r="192" spans="2:17" x14ac:dyDescent="0.25">
      <c r="B192" s="41" t="s">
        <v>189</v>
      </c>
      <c r="M192" s="38"/>
      <c r="N192" s="38"/>
      <c r="O192" s="38"/>
      <c r="P192" s="38"/>
      <c r="Q192" s="38"/>
    </row>
    <row r="193" spans="2:2" x14ac:dyDescent="0.25">
      <c r="B193" s="41" t="s">
        <v>190</v>
      </c>
    </row>
    <row r="194" spans="2:2" x14ac:dyDescent="0.25">
      <c r="B194" s="41" t="s">
        <v>11</v>
      </c>
    </row>
    <row r="195" spans="2:2" x14ac:dyDescent="0.25">
      <c r="B195" s="41" t="s">
        <v>191</v>
      </c>
    </row>
    <row r="196" spans="2:2" x14ac:dyDescent="0.25">
      <c r="B196" s="41" t="s">
        <v>192</v>
      </c>
    </row>
    <row r="197" spans="2:2" x14ac:dyDescent="0.25">
      <c r="B197" s="41" t="s">
        <v>8</v>
      </c>
    </row>
    <row r="198" spans="2:2" x14ac:dyDescent="0.25">
      <c r="B198" s="41"/>
    </row>
    <row r="199" spans="2:2" x14ac:dyDescent="0.25">
      <c r="B199" s="41" t="s">
        <v>28</v>
      </c>
    </row>
    <row r="200" spans="2:2" x14ac:dyDescent="0.25">
      <c r="B200" s="41" t="s">
        <v>767</v>
      </c>
    </row>
    <row r="201" spans="2:2" x14ac:dyDescent="0.25">
      <c r="B201" s="41"/>
    </row>
    <row r="202" spans="2:2" x14ac:dyDescent="0.25">
      <c r="B202" s="41"/>
    </row>
    <row r="203" spans="2:2" x14ac:dyDescent="0.25">
      <c r="B203" s="41" t="s">
        <v>768</v>
      </c>
    </row>
    <row r="204" spans="2:2" x14ac:dyDescent="0.25">
      <c r="B204" s="41" t="s">
        <v>769</v>
      </c>
    </row>
    <row r="205" spans="2:2" x14ac:dyDescent="0.25">
      <c r="B205" s="41" t="s">
        <v>7</v>
      </c>
    </row>
    <row r="206" spans="2:2" x14ac:dyDescent="0.25">
      <c r="B206" s="41" t="s">
        <v>770</v>
      </c>
    </row>
    <row r="207" spans="2:2" x14ac:dyDescent="0.25">
      <c r="B207" s="41"/>
    </row>
    <row r="208" spans="2:2" x14ac:dyDescent="0.25">
      <c r="B208" s="41" t="s">
        <v>8</v>
      </c>
    </row>
    <row r="209" spans="2:2" x14ac:dyDescent="0.25">
      <c r="B209" s="41" t="s">
        <v>176</v>
      </c>
    </row>
    <row r="210" spans="2:2" x14ac:dyDescent="0.25">
      <c r="B210" s="41" t="s">
        <v>9</v>
      </c>
    </row>
    <row r="211" spans="2:2" x14ac:dyDescent="0.25">
      <c r="B211" s="41" t="s">
        <v>771</v>
      </c>
    </row>
    <row r="212" spans="2:2" x14ac:dyDescent="0.25">
      <c r="B212" s="41" t="s">
        <v>772</v>
      </c>
    </row>
    <row r="213" spans="2:2" x14ac:dyDescent="0.25">
      <c r="B213" s="41" t="s">
        <v>773</v>
      </c>
    </row>
    <row r="214" spans="2:2" x14ac:dyDescent="0.25">
      <c r="B214" s="41" t="s">
        <v>774</v>
      </c>
    </row>
    <row r="215" spans="2:2" x14ac:dyDescent="0.25">
      <c r="B215" s="41" t="s">
        <v>11</v>
      </c>
    </row>
    <row r="216" spans="2:2" x14ac:dyDescent="0.25">
      <c r="B216" s="41" t="s">
        <v>12</v>
      </c>
    </row>
    <row r="217" spans="2:2" x14ac:dyDescent="0.25">
      <c r="B217" s="41" t="s">
        <v>775</v>
      </c>
    </row>
    <row r="218" spans="2:2" x14ac:dyDescent="0.25">
      <c r="B218" s="41" t="s">
        <v>776</v>
      </c>
    </row>
    <row r="219" spans="2:2" x14ac:dyDescent="0.25">
      <c r="B219" s="41" t="s">
        <v>777</v>
      </c>
    </row>
    <row r="220" spans="2:2" x14ac:dyDescent="0.25">
      <c r="B220" s="41" t="s">
        <v>778</v>
      </c>
    </row>
    <row r="221" spans="2:2" x14ac:dyDescent="0.25">
      <c r="B221" s="41" t="s">
        <v>779</v>
      </c>
    </row>
    <row r="222" spans="2:2" x14ac:dyDescent="0.25">
      <c r="B222" s="41" t="s">
        <v>780</v>
      </c>
    </row>
    <row r="223" spans="2:2" x14ac:dyDescent="0.25">
      <c r="B223" s="41" t="s">
        <v>11</v>
      </c>
    </row>
    <row r="224" spans="2:2" x14ac:dyDescent="0.25">
      <c r="B224" s="41" t="s">
        <v>781</v>
      </c>
    </row>
    <row r="225" spans="2:5" x14ac:dyDescent="0.25">
      <c r="B225" s="41" t="s">
        <v>782</v>
      </c>
    </row>
    <row r="226" spans="2:5" x14ac:dyDescent="0.25">
      <c r="B226" s="41" t="s">
        <v>8</v>
      </c>
    </row>
    <row r="227" spans="2:5" x14ac:dyDescent="0.25">
      <c r="B227" s="41"/>
    </row>
    <row r="228" spans="2:5" x14ac:dyDescent="0.25">
      <c r="B228" s="41"/>
    </row>
    <row r="229" spans="2:5" x14ac:dyDescent="0.25">
      <c r="B229" s="41" t="s">
        <v>28</v>
      </c>
    </row>
    <row r="230" spans="2:5" x14ac:dyDescent="0.25">
      <c r="B230" s="41" t="s">
        <v>310</v>
      </c>
    </row>
    <row r="231" spans="2:5" x14ac:dyDescent="0.25">
      <c r="B231" s="12"/>
      <c r="C231" s="12" t="s">
        <v>351</v>
      </c>
      <c r="D231" s="21"/>
      <c r="E231" s="22"/>
    </row>
    <row r="232" spans="2:5" x14ac:dyDescent="0.25">
      <c r="B232" s="12" t="s">
        <v>29</v>
      </c>
      <c r="C232" s="12">
        <v>0</v>
      </c>
      <c r="D232" s="12">
        <v>1</v>
      </c>
      <c r="E232" s="12" t="s">
        <v>30</v>
      </c>
    </row>
    <row r="233" spans="2:5" x14ac:dyDescent="0.25">
      <c r="B233" s="12"/>
      <c r="C233" s="12"/>
      <c r="E233" s="13"/>
    </row>
    <row r="234" spans="2:5" x14ac:dyDescent="0.25">
      <c r="B234" s="12" t="s">
        <v>5</v>
      </c>
      <c r="C234" s="12">
        <v>78</v>
      </c>
      <c r="D234" s="12">
        <v>22</v>
      </c>
      <c r="E234" s="12">
        <v>100</v>
      </c>
    </row>
    <row r="235" spans="2:5" x14ac:dyDescent="0.25">
      <c r="B235" s="12" t="s">
        <v>27</v>
      </c>
      <c r="C235" s="12">
        <v>98.48</v>
      </c>
      <c r="D235" s="12">
        <v>1.52</v>
      </c>
      <c r="E235" s="12">
        <v>100</v>
      </c>
    </row>
    <row r="236" spans="2:5" x14ac:dyDescent="0.25">
      <c r="B236" s="37">
        <v>888</v>
      </c>
      <c r="C236" s="12">
        <v>81.400000000000006</v>
      </c>
      <c r="D236" s="12">
        <v>18.600000000000001</v>
      </c>
      <c r="E236" s="12">
        <v>100</v>
      </c>
    </row>
    <row r="237" spans="2:5" x14ac:dyDescent="0.25">
      <c r="B237" s="12" t="s">
        <v>2</v>
      </c>
      <c r="C237" s="12">
        <v>91.06</v>
      </c>
      <c r="D237" s="12">
        <v>8.94</v>
      </c>
      <c r="E237" s="12">
        <v>100</v>
      </c>
    </row>
    <row r="238" spans="2:5" x14ac:dyDescent="0.25">
      <c r="B238" s="12" t="s">
        <v>3</v>
      </c>
      <c r="C238" s="12">
        <v>95.42</v>
      </c>
      <c r="D238" s="12">
        <v>4.58</v>
      </c>
      <c r="E238" s="12">
        <v>100</v>
      </c>
    </row>
    <row r="239" spans="2:5" x14ac:dyDescent="0.25">
      <c r="B239" s="12" t="s">
        <v>63</v>
      </c>
      <c r="C239" s="12">
        <v>87.86</v>
      </c>
      <c r="D239" s="12">
        <v>12.14</v>
      </c>
      <c r="E239" s="12">
        <v>100</v>
      </c>
    </row>
    <row r="240" spans="2:5" x14ac:dyDescent="0.25">
      <c r="B240" s="12" t="s">
        <v>1</v>
      </c>
      <c r="C240" s="12">
        <v>97.25</v>
      </c>
      <c r="D240" s="12">
        <v>2.75</v>
      </c>
      <c r="E240" s="12">
        <v>100</v>
      </c>
    </row>
    <row r="241" spans="2:5" x14ac:dyDescent="0.25">
      <c r="B241" s="12" t="s">
        <v>0</v>
      </c>
      <c r="C241" s="12">
        <v>97.71</v>
      </c>
      <c r="D241" s="12">
        <v>2.29</v>
      </c>
      <c r="E241" s="12">
        <v>100</v>
      </c>
    </row>
    <row r="242" spans="2:5" x14ac:dyDescent="0.25">
      <c r="B242" s="12" t="s">
        <v>6</v>
      </c>
      <c r="C242" s="12">
        <v>94.02</v>
      </c>
      <c r="D242" s="12">
        <v>5.98</v>
      </c>
      <c r="E242" s="12">
        <v>100</v>
      </c>
    </row>
    <row r="243" spans="2:5" x14ac:dyDescent="0.25">
      <c r="B243" s="12"/>
      <c r="C243" s="12"/>
      <c r="E243" s="13"/>
    </row>
    <row r="244" spans="2:5" x14ac:dyDescent="0.25">
      <c r="B244" s="12" t="s">
        <v>30</v>
      </c>
      <c r="C244" s="12">
        <v>93.94</v>
      </c>
      <c r="D244" s="12">
        <v>6.06</v>
      </c>
      <c r="E244" s="12">
        <v>100</v>
      </c>
    </row>
    <row r="246" spans="2:5" x14ac:dyDescent="0.25">
      <c r="B246" s="68" t="s">
        <v>353</v>
      </c>
    </row>
    <row r="247" spans="2:5" x14ac:dyDescent="0.25">
      <c r="B247" s="12" t="s">
        <v>352</v>
      </c>
      <c r="C247" s="21"/>
      <c r="D247" s="21"/>
      <c r="E247" s="22"/>
    </row>
    <row r="248" spans="2:5" x14ac:dyDescent="0.25">
      <c r="B248" s="12" t="s">
        <v>29</v>
      </c>
      <c r="C248" s="12">
        <v>0</v>
      </c>
      <c r="D248" s="12">
        <v>1</v>
      </c>
      <c r="E248" s="12" t="s">
        <v>30</v>
      </c>
    </row>
    <row r="249" spans="2:5" x14ac:dyDescent="0.25">
      <c r="B249" s="12"/>
      <c r="C249" s="12"/>
      <c r="E249" s="13"/>
    </row>
    <row r="250" spans="2:5" x14ac:dyDescent="0.25">
      <c r="B250" s="12" t="s">
        <v>5</v>
      </c>
      <c r="C250" s="12">
        <v>70.61</v>
      </c>
      <c r="D250" s="12">
        <v>29.39</v>
      </c>
      <c r="E250" s="12">
        <v>100</v>
      </c>
    </row>
    <row r="251" spans="2:5" x14ac:dyDescent="0.25">
      <c r="B251" s="12" t="s">
        <v>27</v>
      </c>
      <c r="C251" s="12">
        <v>97.65</v>
      </c>
      <c r="D251" s="12">
        <v>2.35</v>
      </c>
      <c r="E251" s="12">
        <v>100</v>
      </c>
    </row>
    <row r="252" spans="2:5" x14ac:dyDescent="0.25">
      <c r="B252" s="37">
        <v>888</v>
      </c>
      <c r="C252" s="12">
        <v>74.23</v>
      </c>
      <c r="D252" s="12">
        <v>25.77</v>
      </c>
      <c r="E252" s="12">
        <v>100</v>
      </c>
    </row>
    <row r="253" spans="2:5" x14ac:dyDescent="0.25">
      <c r="B253" s="12" t="s">
        <v>2</v>
      </c>
      <c r="C253" s="12">
        <v>84.91</v>
      </c>
      <c r="D253" s="12">
        <v>15.09</v>
      </c>
      <c r="E253" s="12">
        <v>100</v>
      </c>
    </row>
    <row r="254" spans="2:5" x14ac:dyDescent="0.25">
      <c r="B254" s="12" t="s">
        <v>3</v>
      </c>
      <c r="C254" s="12">
        <v>92.46</v>
      </c>
      <c r="D254" s="12">
        <v>7.54</v>
      </c>
      <c r="E254" s="12">
        <v>100</v>
      </c>
    </row>
    <row r="255" spans="2:5" x14ac:dyDescent="0.25">
      <c r="B255" s="12" t="s">
        <v>63</v>
      </c>
      <c r="C255" s="12">
        <v>79.31</v>
      </c>
      <c r="D255" s="12">
        <v>20.69</v>
      </c>
      <c r="E255" s="12">
        <v>100</v>
      </c>
    </row>
    <row r="256" spans="2:5" x14ac:dyDescent="0.25">
      <c r="B256" s="12" t="s">
        <v>1</v>
      </c>
      <c r="C256" s="12">
        <v>93.89</v>
      </c>
      <c r="D256" s="12">
        <v>6.11</v>
      </c>
      <c r="E256" s="12">
        <v>100</v>
      </c>
    </row>
    <row r="257" spans="2:5" x14ac:dyDescent="0.25">
      <c r="B257" s="12" t="s">
        <v>0</v>
      </c>
      <c r="C257" s="12">
        <v>92.9</v>
      </c>
      <c r="D257" s="12">
        <v>7.1</v>
      </c>
      <c r="E257" s="12">
        <v>100</v>
      </c>
    </row>
    <row r="258" spans="2:5" x14ac:dyDescent="0.25">
      <c r="B258" s="12" t="s">
        <v>6</v>
      </c>
      <c r="C258" s="12">
        <v>88.36</v>
      </c>
      <c r="D258" s="12">
        <v>11.64</v>
      </c>
      <c r="E258" s="12">
        <v>100</v>
      </c>
    </row>
    <row r="259" spans="2:5" x14ac:dyDescent="0.25">
      <c r="B259" s="12"/>
      <c r="C259" s="12"/>
      <c r="E259" s="13"/>
    </row>
    <row r="260" spans="2:5" x14ac:dyDescent="0.25">
      <c r="B260" s="12" t="s">
        <v>30</v>
      </c>
      <c r="C260" s="12">
        <v>89.04</v>
      </c>
      <c r="D260" s="12">
        <v>10.96</v>
      </c>
      <c r="E260" s="12">
        <v>100</v>
      </c>
    </row>
    <row r="262" spans="2:5" ht="30" x14ac:dyDescent="0.25">
      <c r="B262" s="68" t="s">
        <v>783</v>
      </c>
    </row>
    <row r="263" spans="2:5" x14ac:dyDescent="0.25">
      <c r="B263" s="12" t="s">
        <v>351</v>
      </c>
      <c r="C263" s="21"/>
      <c r="D263" s="21"/>
      <c r="E263" s="22"/>
    </row>
    <row r="264" spans="2:5" x14ac:dyDescent="0.25">
      <c r="B264" s="12" t="s">
        <v>29</v>
      </c>
      <c r="C264" s="12">
        <v>0</v>
      </c>
      <c r="D264" s="12">
        <v>1</v>
      </c>
      <c r="E264" s="12" t="s">
        <v>30</v>
      </c>
    </row>
    <row r="265" spans="2:5" x14ac:dyDescent="0.25">
      <c r="B265" s="12"/>
      <c r="C265" s="12"/>
      <c r="E265" s="13"/>
    </row>
    <row r="266" spans="2:5" x14ac:dyDescent="0.25">
      <c r="B266" s="12" t="s">
        <v>5</v>
      </c>
      <c r="C266" s="12">
        <v>25.13</v>
      </c>
      <c r="D266" s="12">
        <v>74.87</v>
      </c>
      <c r="E266" s="12">
        <v>100</v>
      </c>
    </row>
    <row r="267" spans="2:5" x14ac:dyDescent="0.25">
      <c r="B267" s="12" t="s">
        <v>27</v>
      </c>
      <c r="C267" s="12">
        <v>35.24</v>
      </c>
      <c r="D267" s="12">
        <v>64.760000000000005</v>
      </c>
      <c r="E267" s="12">
        <v>100</v>
      </c>
    </row>
    <row r="268" spans="2:5" x14ac:dyDescent="0.25">
      <c r="B268" s="37">
        <v>888</v>
      </c>
      <c r="C268" s="12">
        <v>27.82</v>
      </c>
      <c r="D268" s="12">
        <v>72.180000000000007</v>
      </c>
      <c r="E268" s="12">
        <v>100</v>
      </c>
    </row>
    <row r="269" spans="2:5" x14ac:dyDescent="0.25">
      <c r="B269" s="12" t="s">
        <v>2</v>
      </c>
      <c r="C269" s="12">
        <v>40.729999999999997</v>
      </c>
      <c r="D269" s="12">
        <v>59.27</v>
      </c>
      <c r="E269" s="12">
        <v>100</v>
      </c>
    </row>
    <row r="270" spans="2:5" x14ac:dyDescent="0.25">
      <c r="B270" s="12" t="s">
        <v>3</v>
      </c>
      <c r="C270" s="12">
        <v>39.28</v>
      </c>
      <c r="D270" s="12">
        <v>60.72</v>
      </c>
      <c r="E270" s="12">
        <v>100</v>
      </c>
    </row>
    <row r="271" spans="2:5" x14ac:dyDescent="0.25">
      <c r="B271" s="12" t="s">
        <v>63</v>
      </c>
      <c r="C271" s="12">
        <v>41.31</v>
      </c>
      <c r="D271" s="12">
        <v>58.69</v>
      </c>
      <c r="E271" s="12">
        <v>100</v>
      </c>
    </row>
    <row r="272" spans="2:5" x14ac:dyDescent="0.25">
      <c r="B272" s="12" t="s">
        <v>1</v>
      </c>
      <c r="C272" s="12">
        <v>54.93</v>
      </c>
      <c r="D272" s="12">
        <v>45.07</v>
      </c>
      <c r="E272" s="12">
        <v>100</v>
      </c>
    </row>
    <row r="273" spans="2:5" x14ac:dyDescent="0.25">
      <c r="B273" s="12" t="s">
        <v>0</v>
      </c>
      <c r="C273" s="12">
        <v>67.7</v>
      </c>
      <c r="D273" s="12">
        <v>32.299999999999997</v>
      </c>
      <c r="E273" s="12">
        <v>100</v>
      </c>
    </row>
    <row r="274" spans="2:5" x14ac:dyDescent="0.25">
      <c r="B274" s="12" t="s">
        <v>6</v>
      </c>
      <c r="C274" s="12">
        <v>48.64</v>
      </c>
      <c r="D274" s="12">
        <v>51.36</v>
      </c>
      <c r="E274" s="12">
        <v>100</v>
      </c>
    </row>
    <row r="275" spans="2:5" x14ac:dyDescent="0.25">
      <c r="B275" s="12"/>
      <c r="C275" s="12"/>
      <c r="E275" s="13"/>
    </row>
    <row r="276" spans="2:5" x14ac:dyDescent="0.25">
      <c r="B276" s="12" t="s">
        <v>30</v>
      </c>
      <c r="C276" s="12">
        <v>44.74</v>
      </c>
      <c r="D276" s="12">
        <v>55.26</v>
      </c>
      <c r="E276" s="12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3"/>
  <sheetViews>
    <sheetView workbookViewId="0"/>
  </sheetViews>
  <sheetFormatPr defaultRowHeight="15" x14ac:dyDescent="0.25"/>
  <cols>
    <col min="2" max="2" width="31.85546875" customWidth="1"/>
    <col min="9" max="9" width="11.85546875" customWidth="1"/>
    <col min="10" max="10" width="12.85546875" customWidth="1"/>
  </cols>
  <sheetData>
    <row r="1" spans="1:4" x14ac:dyDescent="0.25">
      <c r="A1" t="s">
        <v>13</v>
      </c>
    </row>
    <row r="2" spans="1:4" x14ac:dyDescent="0.25">
      <c r="B2" t="s">
        <v>764</v>
      </c>
    </row>
    <row r="4" spans="1:4" x14ac:dyDescent="0.25">
      <c r="B4" s="12" t="s">
        <v>29</v>
      </c>
      <c r="C4" s="12" t="s">
        <v>55</v>
      </c>
      <c r="D4" s="12" t="s">
        <v>45</v>
      </c>
    </row>
    <row r="5" spans="1:4" x14ac:dyDescent="0.25">
      <c r="B5" s="12"/>
      <c r="D5" s="13"/>
    </row>
    <row r="6" spans="1:4" x14ac:dyDescent="0.25">
      <c r="B6" s="12" t="s">
        <v>5</v>
      </c>
      <c r="C6" s="12">
        <v>21.557970000000001</v>
      </c>
      <c r="D6" s="12">
        <v>552</v>
      </c>
    </row>
    <row r="7" spans="1:4" x14ac:dyDescent="0.25">
      <c r="B7" s="12" t="s">
        <v>27</v>
      </c>
      <c r="C7" s="12">
        <v>14.51613</v>
      </c>
      <c r="D7" s="12">
        <v>248</v>
      </c>
    </row>
    <row r="8" spans="1:4" x14ac:dyDescent="0.25">
      <c r="B8" s="37">
        <v>888</v>
      </c>
      <c r="C8" s="12">
        <v>18.35379</v>
      </c>
      <c r="D8" s="12">
        <v>4969</v>
      </c>
    </row>
    <row r="9" spans="1:4" x14ac:dyDescent="0.25">
      <c r="B9" s="12" t="s">
        <v>2</v>
      </c>
      <c r="C9" s="12">
        <v>17.04307</v>
      </c>
      <c r="D9" s="12">
        <v>7616</v>
      </c>
    </row>
    <row r="10" spans="1:4" x14ac:dyDescent="0.25">
      <c r="B10" s="12" t="s">
        <v>3</v>
      </c>
      <c r="C10" s="12">
        <v>20.92643</v>
      </c>
      <c r="D10" s="12">
        <v>1835</v>
      </c>
    </row>
    <row r="11" spans="1:4" x14ac:dyDescent="0.25">
      <c r="B11" s="12" t="s">
        <v>63</v>
      </c>
      <c r="C11" s="12">
        <v>15.19337</v>
      </c>
      <c r="D11" s="12">
        <v>2172</v>
      </c>
    </row>
    <row r="12" spans="1:4" x14ac:dyDescent="0.25">
      <c r="B12" s="12" t="s">
        <v>1</v>
      </c>
      <c r="C12" s="12">
        <v>14.123799999999999</v>
      </c>
      <c r="D12" s="12">
        <v>2294</v>
      </c>
    </row>
    <row r="13" spans="1:4" x14ac:dyDescent="0.25">
      <c r="B13" s="12" t="s">
        <v>0</v>
      </c>
      <c r="C13" s="12">
        <v>11.71819</v>
      </c>
      <c r="D13" s="12">
        <v>1391</v>
      </c>
    </row>
    <row r="14" spans="1:4" x14ac:dyDescent="0.25">
      <c r="B14" s="12" t="s">
        <v>6</v>
      </c>
      <c r="C14" s="12">
        <v>13.53018</v>
      </c>
      <c r="D14" s="12">
        <v>3082</v>
      </c>
    </row>
    <row r="15" spans="1:4" x14ac:dyDescent="0.25">
      <c r="B15" s="12"/>
      <c r="D15" s="13"/>
    </row>
    <row r="16" spans="1:4" x14ac:dyDescent="0.25">
      <c r="B16" s="12" t="s">
        <v>30</v>
      </c>
      <c r="C16" s="12">
        <v>16.486609999999999</v>
      </c>
      <c r="D16" s="12">
        <v>24159</v>
      </c>
    </row>
    <row r="17" spans="2:4" x14ac:dyDescent="0.25">
      <c r="B17" s="12"/>
      <c r="C17" s="14"/>
      <c r="D17" s="15"/>
    </row>
    <row r="18" spans="2:4" x14ac:dyDescent="0.25">
      <c r="B18" s="46" t="s">
        <v>169</v>
      </c>
    </row>
    <row r="19" spans="2:4" x14ac:dyDescent="0.25">
      <c r="B19" s="17"/>
      <c r="C19" s="17" t="s">
        <v>60</v>
      </c>
      <c r="D19" s="17" t="s">
        <v>57</v>
      </c>
    </row>
    <row r="20" spans="2:4" x14ac:dyDescent="0.25">
      <c r="B20" s="17"/>
      <c r="C20" s="9"/>
      <c r="D20" s="9"/>
    </row>
    <row r="21" spans="2:4" x14ac:dyDescent="0.25">
      <c r="B21" s="17" t="s">
        <v>60</v>
      </c>
      <c r="C21" s="17">
        <v>1</v>
      </c>
      <c r="D21" s="9"/>
    </row>
    <row r="22" spans="2:4" x14ac:dyDescent="0.25">
      <c r="B22" s="17"/>
      <c r="C22" s="9"/>
      <c r="D22" s="9"/>
    </row>
    <row r="23" spans="2:4" x14ac:dyDescent="0.25">
      <c r="B23" s="17"/>
      <c r="C23" s="9"/>
      <c r="D23" s="9"/>
    </row>
    <row r="24" spans="2:4" x14ac:dyDescent="0.25">
      <c r="B24" s="17" t="s">
        <v>57</v>
      </c>
      <c r="C24" s="17">
        <v>0.2389</v>
      </c>
      <c r="D24" s="17">
        <v>1</v>
      </c>
    </row>
    <row r="25" spans="2:4" x14ac:dyDescent="0.25">
      <c r="B25" s="17"/>
      <c r="C25" s="45">
        <v>0</v>
      </c>
      <c r="D25" s="9"/>
    </row>
    <row r="28" spans="2:4" x14ac:dyDescent="0.25">
      <c r="B28" s="12" t="s">
        <v>5</v>
      </c>
      <c r="C28" s="12">
        <v>21.557970000000001</v>
      </c>
      <c r="D28" s="12">
        <v>552</v>
      </c>
    </row>
    <row r="29" spans="2:4" x14ac:dyDescent="0.25">
      <c r="B29" s="12" t="s">
        <v>3</v>
      </c>
      <c r="C29" s="12">
        <v>20.92643</v>
      </c>
      <c r="D29" s="12">
        <v>1835</v>
      </c>
    </row>
    <row r="30" spans="2:4" x14ac:dyDescent="0.25">
      <c r="B30" s="37">
        <v>888</v>
      </c>
      <c r="C30" s="12">
        <v>18.35379</v>
      </c>
      <c r="D30" s="12">
        <v>4969</v>
      </c>
    </row>
    <row r="31" spans="2:4" x14ac:dyDescent="0.25">
      <c r="B31" s="12" t="s">
        <v>2</v>
      </c>
      <c r="C31" s="12">
        <v>17.04307</v>
      </c>
      <c r="D31" s="12">
        <v>7616</v>
      </c>
    </row>
    <row r="32" spans="2:4" x14ac:dyDescent="0.25">
      <c r="B32" s="12" t="s">
        <v>63</v>
      </c>
      <c r="C32" s="12">
        <v>15.19337</v>
      </c>
      <c r="D32" s="12">
        <v>2172</v>
      </c>
    </row>
    <row r="33" spans="2:16" x14ac:dyDescent="0.25">
      <c r="B33" s="12" t="s">
        <v>27</v>
      </c>
      <c r="C33" s="12">
        <v>14.51613</v>
      </c>
      <c r="D33" s="12">
        <v>248</v>
      </c>
    </row>
    <row r="34" spans="2:16" x14ac:dyDescent="0.25">
      <c r="B34" s="12" t="s">
        <v>1</v>
      </c>
      <c r="C34" s="12">
        <v>14.123799999999999</v>
      </c>
      <c r="D34" s="12">
        <v>2294</v>
      </c>
    </row>
    <row r="35" spans="2:16" x14ac:dyDescent="0.25">
      <c r="B35" s="12" t="s">
        <v>6</v>
      </c>
      <c r="C35" s="12">
        <v>13.53018</v>
      </c>
      <c r="D35" s="12">
        <v>3082</v>
      </c>
    </row>
    <row r="36" spans="2:16" x14ac:dyDescent="0.25">
      <c r="B36" s="12" t="s">
        <v>0</v>
      </c>
      <c r="C36" s="12">
        <v>11.71819</v>
      </c>
      <c r="D36" s="12">
        <v>1391</v>
      </c>
    </row>
    <row r="37" spans="2:16" x14ac:dyDescent="0.25">
      <c r="B37" s="43"/>
      <c r="C37" s="43"/>
      <c r="D37" s="43"/>
    </row>
    <row r="39" spans="2:16" x14ac:dyDescent="0.25">
      <c r="C39" t="s">
        <v>764</v>
      </c>
    </row>
    <row r="40" spans="2:16" x14ac:dyDescent="0.25">
      <c r="D40" t="s">
        <v>5</v>
      </c>
      <c r="F40" t="s">
        <v>166</v>
      </c>
      <c r="I40" t="s">
        <v>1</v>
      </c>
      <c r="L40" t="s">
        <v>835</v>
      </c>
    </row>
    <row r="41" spans="2:16" x14ac:dyDescent="0.25">
      <c r="C41" s="12" t="s">
        <v>58</v>
      </c>
      <c r="D41" s="12" t="s">
        <v>55</v>
      </c>
      <c r="E41" s="12" t="s">
        <v>45</v>
      </c>
      <c r="F41" s="12" t="s">
        <v>58</v>
      </c>
      <c r="G41" s="12" t="s">
        <v>55</v>
      </c>
      <c r="H41" s="12" t="s">
        <v>45</v>
      </c>
      <c r="I41" s="12" t="s">
        <v>58</v>
      </c>
      <c r="J41" s="12" t="s">
        <v>55</v>
      </c>
      <c r="K41" s="12" t="s">
        <v>45</v>
      </c>
      <c r="L41" s="12" t="s">
        <v>58</v>
      </c>
      <c r="M41" s="12" t="s">
        <v>55</v>
      </c>
      <c r="N41" s="12" t="s">
        <v>45</v>
      </c>
    </row>
    <row r="42" spans="2:16" x14ac:dyDescent="0.25">
      <c r="C42" s="12"/>
      <c r="E42" s="13"/>
      <c r="F42" s="12"/>
      <c r="H42" s="13"/>
      <c r="I42" s="12"/>
      <c r="K42" s="13"/>
      <c r="L42" s="12"/>
      <c r="N42" s="13"/>
    </row>
    <row r="43" spans="2:16" x14ac:dyDescent="0.25">
      <c r="C43" s="12">
        <v>201503</v>
      </c>
      <c r="D43" s="12">
        <v>31.034479999999999</v>
      </c>
      <c r="E43" s="12">
        <v>87</v>
      </c>
      <c r="F43" s="12">
        <v>201503</v>
      </c>
      <c r="G43" s="12">
        <v>15.927479999999999</v>
      </c>
      <c r="H43" s="12">
        <v>3089</v>
      </c>
      <c r="I43" s="12">
        <v>201503</v>
      </c>
      <c r="J43" s="12">
        <v>10.02445</v>
      </c>
      <c r="K43" s="12">
        <v>409</v>
      </c>
      <c r="L43" s="12">
        <v>201503</v>
      </c>
      <c r="M43" s="12">
        <v>11.59895</v>
      </c>
      <c r="N43" s="12">
        <v>1526</v>
      </c>
    </row>
    <row r="44" spans="2:16" x14ac:dyDescent="0.25">
      <c r="C44" s="12">
        <v>201601</v>
      </c>
      <c r="D44" s="12">
        <v>21.359220000000001</v>
      </c>
      <c r="E44" s="12">
        <v>103</v>
      </c>
      <c r="F44" s="12">
        <v>201601</v>
      </c>
      <c r="G44" s="12">
        <v>15.026899999999999</v>
      </c>
      <c r="H44" s="12">
        <v>2602</v>
      </c>
      <c r="I44" s="12">
        <v>201601</v>
      </c>
      <c r="J44" s="12">
        <v>8.4</v>
      </c>
      <c r="K44" s="12">
        <v>250</v>
      </c>
      <c r="L44" s="12">
        <v>201601</v>
      </c>
      <c r="M44" s="12">
        <v>12.16389</v>
      </c>
      <c r="N44" s="12">
        <v>781</v>
      </c>
    </row>
    <row r="45" spans="2:16" x14ac:dyDescent="0.25">
      <c r="C45" s="12">
        <v>201602</v>
      </c>
      <c r="D45" s="12">
        <v>31.147539999999999</v>
      </c>
      <c r="E45" s="12">
        <v>61</v>
      </c>
      <c r="F45" s="12">
        <v>201602</v>
      </c>
      <c r="G45" s="12">
        <v>20.630949999999999</v>
      </c>
      <c r="H45" s="12">
        <v>1997</v>
      </c>
      <c r="I45" s="12">
        <v>201602</v>
      </c>
      <c r="J45" s="12">
        <v>14.696490000000001</v>
      </c>
      <c r="K45" s="12">
        <v>313</v>
      </c>
      <c r="L45" s="12">
        <v>201602</v>
      </c>
      <c r="M45" s="12">
        <v>13.377929999999999</v>
      </c>
      <c r="N45" s="12">
        <v>598</v>
      </c>
    </row>
    <row r="46" spans="2:16" x14ac:dyDescent="0.25">
      <c r="C46" s="12">
        <v>201603</v>
      </c>
      <c r="D46" s="12">
        <v>13.75</v>
      </c>
      <c r="E46" s="12">
        <v>80</v>
      </c>
      <c r="F46" s="12">
        <v>201603</v>
      </c>
      <c r="G46" s="12">
        <v>19.354839999999999</v>
      </c>
      <c r="H46" s="12">
        <v>2263</v>
      </c>
      <c r="I46" s="12">
        <v>201603</v>
      </c>
      <c r="J46" s="12">
        <v>17.484660000000002</v>
      </c>
      <c r="K46" s="12">
        <v>326</v>
      </c>
      <c r="L46" s="12">
        <v>201603</v>
      </c>
      <c r="M46" s="12">
        <v>16.020240000000001</v>
      </c>
      <c r="N46" s="12">
        <v>593</v>
      </c>
    </row>
    <row r="47" spans="2:16" x14ac:dyDescent="0.25">
      <c r="C47" s="12">
        <v>201701</v>
      </c>
      <c r="D47" s="12">
        <v>20.754719999999999</v>
      </c>
      <c r="E47" s="12">
        <v>53</v>
      </c>
      <c r="F47" s="12">
        <v>201701</v>
      </c>
      <c r="G47" s="12">
        <v>17.541149999999998</v>
      </c>
      <c r="H47" s="12">
        <v>1944</v>
      </c>
      <c r="I47" s="12">
        <v>201701</v>
      </c>
      <c r="J47" s="12">
        <v>12.35521</v>
      </c>
      <c r="K47" s="12">
        <v>259</v>
      </c>
      <c r="L47" s="12">
        <v>201701</v>
      </c>
      <c r="M47" s="12">
        <v>15.087719999999999</v>
      </c>
      <c r="N47" s="12">
        <v>285</v>
      </c>
      <c r="P47" s="44">
        <v>800</v>
      </c>
    </row>
    <row r="48" spans="2:16" x14ac:dyDescent="0.25">
      <c r="C48" s="12">
        <v>201702</v>
      </c>
      <c r="D48" s="12">
        <v>18.181819999999998</v>
      </c>
      <c r="E48" s="12">
        <v>99</v>
      </c>
      <c r="F48" s="12">
        <v>201702</v>
      </c>
      <c r="G48" s="12">
        <v>18.911919999999999</v>
      </c>
      <c r="H48" s="12">
        <v>2316</v>
      </c>
      <c r="I48" s="12">
        <v>201702</v>
      </c>
      <c r="J48" s="12">
        <v>17.941179999999999</v>
      </c>
      <c r="K48" s="12">
        <v>340</v>
      </c>
      <c r="L48" s="12">
        <v>201702</v>
      </c>
      <c r="M48" s="12">
        <v>15.77181</v>
      </c>
      <c r="N48" s="12">
        <v>298</v>
      </c>
      <c r="P48" s="44">
        <v>16592</v>
      </c>
    </row>
    <row r="49" spans="3:16" x14ac:dyDescent="0.25">
      <c r="C49" s="12">
        <v>201703</v>
      </c>
      <c r="D49" s="12">
        <v>15.942030000000001</v>
      </c>
      <c r="E49" s="12">
        <v>69</v>
      </c>
      <c r="F49" s="12">
        <v>201703</v>
      </c>
      <c r="G49" s="12">
        <v>17.303650000000001</v>
      </c>
      <c r="H49" s="12">
        <v>2381</v>
      </c>
      <c r="I49" s="12">
        <v>201703</v>
      </c>
      <c r="J49" s="12">
        <v>16.624690000000001</v>
      </c>
      <c r="K49" s="12">
        <v>397</v>
      </c>
      <c r="L49" s="12">
        <v>201703</v>
      </c>
      <c r="M49" s="12">
        <v>10.969390000000001</v>
      </c>
      <c r="N49" s="12">
        <v>392</v>
      </c>
      <c r="P49" s="44">
        <v>2294</v>
      </c>
    </row>
    <row r="50" spans="3:16" x14ac:dyDescent="0.25">
      <c r="C50" s="12"/>
      <c r="E50" s="13"/>
      <c r="F50" s="12"/>
      <c r="H50" s="13"/>
      <c r="I50" s="12"/>
      <c r="K50" s="13"/>
      <c r="L50" s="12"/>
      <c r="N50" s="13"/>
      <c r="P50" s="44">
        <v>4473</v>
      </c>
    </row>
    <row r="51" spans="3:16" x14ac:dyDescent="0.25">
      <c r="C51" s="12" t="s">
        <v>30</v>
      </c>
      <c r="D51" s="12">
        <v>21.557970000000001</v>
      </c>
      <c r="E51" s="12">
        <v>552</v>
      </c>
      <c r="F51" s="44" t="s">
        <v>30</v>
      </c>
      <c r="G51" s="44">
        <v>17.622949999999999</v>
      </c>
      <c r="H51" s="44">
        <v>16592</v>
      </c>
      <c r="I51" s="44" t="s">
        <v>30</v>
      </c>
      <c r="J51" s="44">
        <v>14.123799999999999</v>
      </c>
      <c r="K51" s="44">
        <v>2294</v>
      </c>
      <c r="L51" s="44" t="s">
        <v>30</v>
      </c>
      <c r="M51" s="44">
        <v>12.96669</v>
      </c>
      <c r="N51" s="44">
        <v>4473</v>
      </c>
      <c r="P51">
        <f>SUM(P47:P50)</f>
        <v>24159</v>
      </c>
    </row>
    <row r="52" spans="3:16" x14ac:dyDescent="0.25">
      <c r="C52" s="12"/>
      <c r="D52" s="14"/>
      <c r="E52" s="15"/>
      <c r="F52" s="43"/>
      <c r="G52" s="38"/>
      <c r="H52" s="38"/>
      <c r="I52" s="43"/>
      <c r="J52" s="38"/>
      <c r="K52" s="38"/>
      <c r="L52" s="43"/>
      <c r="M52" s="38"/>
      <c r="N52" s="38"/>
    </row>
    <row r="53" spans="3:16" x14ac:dyDescent="0.25">
      <c r="C53" s="38"/>
      <c r="D53" s="38"/>
      <c r="E53" s="38"/>
      <c r="F53" s="38"/>
      <c r="G53" s="38"/>
      <c r="H53" s="38"/>
      <c r="I53" s="38"/>
      <c r="J53" s="38"/>
      <c r="K53" s="38"/>
      <c r="L53" s="43"/>
      <c r="M53" s="38"/>
      <c r="N53" s="38"/>
    </row>
    <row r="59" spans="3:16" x14ac:dyDescent="0.25">
      <c r="N59" t="s">
        <v>828</v>
      </c>
      <c r="O59">
        <v>21.6</v>
      </c>
    </row>
    <row r="60" spans="3:16" x14ac:dyDescent="0.25">
      <c r="N60" t="s">
        <v>830</v>
      </c>
      <c r="O60">
        <v>17.600000000000001</v>
      </c>
    </row>
    <row r="61" spans="3:16" x14ac:dyDescent="0.25">
      <c r="N61" t="s">
        <v>829</v>
      </c>
      <c r="O61" s="7">
        <v>13</v>
      </c>
    </row>
    <row r="82" spans="3:3" x14ac:dyDescent="0.25">
      <c r="C82" s="41" t="s">
        <v>193</v>
      </c>
    </row>
    <row r="83" spans="3:3" x14ac:dyDescent="0.25">
      <c r="C83" s="41"/>
    </row>
    <row r="84" spans="3:3" x14ac:dyDescent="0.25">
      <c r="C84" s="41"/>
    </row>
    <row r="85" spans="3:3" x14ac:dyDescent="0.25">
      <c r="C85" s="41" t="s">
        <v>194</v>
      </c>
    </row>
    <row r="86" spans="3:3" x14ac:dyDescent="0.25">
      <c r="C86" s="41" t="s">
        <v>195</v>
      </c>
    </row>
    <row r="87" spans="3:3" x14ac:dyDescent="0.25">
      <c r="C87" s="41" t="s">
        <v>7</v>
      </c>
    </row>
    <row r="88" spans="3:3" x14ac:dyDescent="0.25">
      <c r="C88" s="41" t="s">
        <v>196</v>
      </c>
    </row>
    <row r="89" spans="3:3" x14ac:dyDescent="0.25">
      <c r="C89" s="41"/>
    </row>
    <row r="90" spans="3:3" x14ac:dyDescent="0.25">
      <c r="C90" s="41" t="s">
        <v>8</v>
      </c>
    </row>
    <row r="91" spans="3:3" x14ac:dyDescent="0.25">
      <c r="C91" s="41" t="s">
        <v>197</v>
      </c>
    </row>
    <row r="92" spans="3:3" x14ac:dyDescent="0.25">
      <c r="C92" s="41" t="s">
        <v>9</v>
      </c>
    </row>
    <row r="93" spans="3:3" x14ac:dyDescent="0.25">
      <c r="C93" s="41" t="s">
        <v>10</v>
      </c>
    </row>
    <row r="94" spans="3:3" x14ac:dyDescent="0.25">
      <c r="C94" s="41" t="s">
        <v>198</v>
      </c>
    </row>
    <row r="95" spans="3:3" x14ac:dyDescent="0.25">
      <c r="C95" s="41" t="s">
        <v>199</v>
      </c>
    </row>
    <row r="96" spans="3:3" x14ac:dyDescent="0.25">
      <c r="C96" s="41" t="s">
        <v>200</v>
      </c>
    </row>
    <row r="97" spans="3:3" x14ac:dyDescent="0.25">
      <c r="C97" s="41" t="s">
        <v>201</v>
      </c>
    </row>
    <row r="98" spans="3:3" x14ac:dyDescent="0.25">
      <c r="C98" s="41" t="s">
        <v>202</v>
      </c>
    </row>
    <row r="99" spans="3:3" x14ac:dyDescent="0.25">
      <c r="C99" s="41" t="s">
        <v>203</v>
      </c>
    </row>
    <row r="100" spans="3:3" x14ac:dyDescent="0.25">
      <c r="C100" s="41" t="s">
        <v>204</v>
      </c>
    </row>
    <row r="101" spans="3:3" x14ac:dyDescent="0.25">
      <c r="C101" s="41" t="s">
        <v>205</v>
      </c>
    </row>
    <row r="102" spans="3:3" x14ac:dyDescent="0.25">
      <c r="C102" s="41" t="s">
        <v>11</v>
      </c>
    </row>
    <row r="103" spans="3:3" x14ac:dyDescent="0.25">
      <c r="C103" s="41" t="s">
        <v>12</v>
      </c>
    </row>
    <row r="104" spans="3:3" x14ac:dyDescent="0.25">
      <c r="C104" s="41" t="s">
        <v>206</v>
      </c>
    </row>
    <row r="105" spans="3:3" x14ac:dyDescent="0.25">
      <c r="C105" s="41" t="s">
        <v>207</v>
      </c>
    </row>
    <row r="106" spans="3:3" x14ac:dyDescent="0.25">
      <c r="C106" s="41" t="s">
        <v>208</v>
      </c>
    </row>
    <row r="107" spans="3:3" x14ac:dyDescent="0.25">
      <c r="C107" s="41" t="s">
        <v>209</v>
      </c>
    </row>
    <row r="108" spans="3:3" x14ac:dyDescent="0.25">
      <c r="C108" s="41" t="s">
        <v>210</v>
      </c>
    </row>
    <row r="109" spans="3:3" x14ac:dyDescent="0.25">
      <c r="C109" s="41" t="s">
        <v>211</v>
      </c>
    </row>
    <row r="110" spans="3:3" x14ac:dyDescent="0.25">
      <c r="C110" s="41" t="s">
        <v>11</v>
      </c>
    </row>
    <row r="111" spans="3:3" x14ac:dyDescent="0.25">
      <c r="C111" s="41" t="s">
        <v>212</v>
      </c>
    </row>
    <row r="112" spans="3:3" x14ac:dyDescent="0.25">
      <c r="C112" s="41" t="s">
        <v>213</v>
      </c>
    </row>
    <row r="113" spans="3:3" x14ac:dyDescent="0.25">
      <c r="C113" s="41" t="s">
        <v>8</v>
      </c>
    </row>
    <row r="114" spans="3:3" x14ac:dyDescent="0.25">
      <c r="C114" s="41"/>
    </row>
    <row r="115" spans="3:3" x14ac:dyDescent="0.25">
      <c r="C115" s="41" t="s">
        <v>28</v>
      </c>
    </row>
    <row r="116" spans="3:3" x14ac:dyDescent="0.25">
      <c r="C116" s="41" t="s">
        <v>214</v>
      </c>
    </row>
    <row r="117" spans="3:3" x14ac:dyDescent="0.25">
      <c r="C117" s="41"/>
    </row>
    <row r="118" spans="3:3" x14ac:dyDescent="0.25">
      <c r="C118" s="41" t="s">
        <v>194</v>
      </c>
    </row>
    <row r="119" spans="3:3" x14ac:dyDescent="0.25">
      <c r="C119" s="41" t="s">
        <v>215</v>
      </c>
    </row>
    <row r="120" spans="3:3" x14ac:dyDescent="0.25">
      <c r="C120" s="41" t="s">
        <v>7</v>
      </c>
    </row>
    <row r="121" spans="3:3" x14ac:dyDescent="0.25">
      <c r="C121" s="41" t="s">
        <v>216</v>
      </c>
    </row>
    <row r="122" spans="3:3" x14ac:dyDescent="0.25">
      <c r="C122" s="41"/>
    </row>
    <row r="123" spans="3:3" x14ac:dyDescent="0.25">
      <c r="C123" s="41" t="s">
        <v>8</v>
      </c>
    </row>
    <row r="124" spans="3:3" x14ac:dyDescent="0.25">
      <c r="C124" s="41" t="s">
        <v>197</v>
      </c>
    </row>
    <row r="125" spans="3:3" x14ac:dyDescent="0.25">
      <c r="C125" s="41" t="s">
        <v>9</v>
      </c>
    </row>
    <row r="126" spans="3:3" x14ac:dyDescent="0.25">
      <c r="C126" s="41" t="s">
        <v>171</v>
      </c>
    </row>
    <row r="127" spans="3:3" x14ac:dyDescent="0.25">
      <c r="C127" s="41" t="s">
        <v>217</v>
      </c>
    </row>
    <row r="128" spans="3:3" x14ac:dyDescent="0.25">
      <c r="C128" s="41" t="s">
        <v>218</v>
      </c>
    </row>
    <row r="129" spans="3:3" x14ac:dyDescent="0.25">
      <c r="C129" s="41" t="s">
        <v>219</v>
      </c>
    </row>
    <row r="130" spans="3:3" x14ac:dyDescent="0.25">
      <c r="C130" s="41" t="s">
        <v>11</v>
      </c>
    </row>
    <row r="131" spans="3:3" x14ac:dyDescent="0.25">
      <c r="C131" s="41" t="s">
        <v>12</v>
      </c>
    </row>
    <row r="132" spans="3:3" x14ac:dyDescent="0.25">
      <c r="C132" s="41" t="s">
        <v>220</v>
      </c>
    </row>
    <row r="133" spans="3:3" x14ac:dyDescent="0.25">
      <c r="C133" s="41" t="s">
        <v>221</v>
      </c>
    </row>
    <row r="134" spans="3:3" x14ac:dyDescent="0.25">
      <c r="C134" s="41" t="s">
        <v>222</v>
      </c>
    </row>
    <row r="135" spans="3:3" x14ac:dyDescent="0.25">
      <c r="C135" s="41" t="s">
        <v>223</v>
      </c>
    </row>
    <row r="136" spans="3:3" x14ac:dyDescent="0.25">
      <c r="C136" s="41" t="s">
        <v>224</v>
      </c>
    </row>
    <row r="137" spans="3:3" x14ac:dyDescent="0.25">
      <c r="C137" s="41" t="s">
        <v>225</v>
      </c>
    </row>
    <row r="138" spans="3:3" x14ac:dyDescent="0.25">
      <c r="C138" s="41" t="s">
        <v>11</v>
      </c>
    </row>
    <row r="139" spans="3:3" x14ac:dyDescent="0.25">
      <c r="C139" s="41" t="s">
        <v>226</v>
      </c>
    </row>
    <row r="140" spans="3:3" x14ac:dyDescent="0.25">
      <c r="C140" s="41" t="s">
        <v>227</v>
      </c>
    </row>
    <row r="141" spans="3:3" x14ac:dyDescent="0.25">
      <c r="C141" s="41" t="s">
        <v>8</v>
      </c>
    </row>
    <row r="142" spans="3:3" x14ac:dyDescent="0.25">
      <c r="C142" s="41"/>
    </row>
    <row r="143" spans="3:3" x14ac:dyDescent="0.25">
      <c r="C143" s="41" t="s">
        <v>28</v>
      </c>
    </row>
    <row r="144" spans="3:3" x14ac:dyDescent="0.25">
      <c r="C144" s="41" t="s">
        <v>228</v>
      </c>
    </row>
    <row r="145" spans="3:3" x14ac:dyDescent="0.25">
      <c r="C145" s="41"/>
    </row>
    <row r="146" spans="3:3" x14ac:dyDescent="0.25">
      <c r="C146" s="41"/>
    </row>
    <row r="147" spans="3:3" x14ac:dyDescent="0.25">
      <c r="C147" s="41" t="s">
        <v>170</v>
      </c>
    </row>
    <row r="148" spans="3:3" x14ac:dyDescent="0.25">
      <c r="C148" s="41" t="s">
        <v>229</v>
      </c>
    </row>
    <row r="149" spans="3:3" x14ac:dyDescent="0.25">
      <c r="C149" s="41" t="s">
        <v>7</v>
      </c>
    </row>
    <row r="150" spans="3:3" x14ac:dyDescent="0.25">
      <c r="C150" s="41" t="s">
        <v>230</v>
      </c>
    </row>
    <row r="151" spans="3:3" x14ac:dyDescent="0.25">
      <c r="C151" s="41"/>
    </row>
    <row r="152" spans="3:3" x14ac:dyDescent="0.25">
      <c r="C152" s="41" t="s">
        <v>8</v>
      </c>
    </row>
    <row r="153" spans="3:3" x14ac:dyDescent="0.25">
      <c r="C153" s="41" t="s">
        <v>231</v>
      </c>
    </row>
    <row r="154" spans="3:3" x14ac:dyDescent="0.25">
      <c r="C154" s="41" t="s">
        <v>9</v>
      </c>
    </row>
    <row r="155" spans="3:3" x14ac:dyDescent="0.25">
      <c r="C155" s="41" t="s">
        <v>10</v>
      </c>
    </row>
    <row r="156" spans="3:3" x14ac:dyDescent="0.25">
      <c r="C156" s="41" t="s">
        <v>232</v>
      </c>
    </row>
    <row r="157" spans="3:3" x14ac:dyDescent="0.25">
      <c r="C157" s="41" t="s">
        <v>233</v>
      </c>
    </row>
    <row r="158" spans="3:3" x14ac:dyDescent="0.25">
      <c r="C158" s="41" t="s">
        <v>234</v>
      </c>
    </row>
    <row r="159" spans="3:3" x14ac:dyDescent="0.25">
      <c r="C159" s="41" t="s">
        <v>235</v>
      </c>
    </row>
    <row r="160" spans="3:3" x14ac:dyDescent="0.25">
      <c r="C160" s="41" t="s">
        <v>236</v>
      </c>
    </row>
    <row r="161" spans="3:3" x14ac:dyDescent="0.25">
      <c r="C161" s="41" t="s">
        <v>237</v>
      </c>
    </row>
    <row r="162" spans="3:3" x14ac:dyDescent="0.25">
      <c r="C162" s="41" t="s">
        <v>238</v>
      </c>
    </row>
    <row r="163" spans="3:3" x14ac:dyDescent="0.25">
      <c r="C163" s="41" t="s">
        <v>239</v>
      </c>
    </row>
    <row r="164" spans="3:3" x14ac:dyDescent="0.25">
      <c r="C164" s="41" t="s">
        <v>11</v>
      </c>
    </row>
    <row r="165" spans="3:3" x14ac:dyDescent="0.25">
      <c r="C165" s="41" t="s">
        <v>12</v>
      </c>
    </row>
    <row r="166" spans="3:3" x14ac:dyDescent="0.25">
      <c r="C166" s="41" t="s">
        <v>240</v>
      </c>
    </row>
    <row r="167" spans="3:3" x14ac:dyDescent="0.25">
      <c r="C167" s="41" t="s">
        <v>241</v>
      </c>
    </row>
    <row r="168" spans="3:3" x14ac:dyDescent="0.25">
      <c r="C168" s="41" t="s">
        <v>242</v>
      </c>
    </row>
    <row r="169" spans="3:3" x14ac:dyDescent="0.25">
      <c r="C169" s="41" t="s">
        <v>243</v>
      </c>
    </row>
    <row r="170" spans="3:3" x14ac:dyDescent="0.25">
      <c r="C170" s="41" t="s">
        <v>244</v>
      </c>
    </row>
    <row r="171" spans="3:3" x14ac:dyDescent="0.25">
      <c r="C171" s="41" t="s">
        <v>245</v>
      </c>
    </row>
    <row r="172" spans="3:3" x14ac:dyDescent="0.25">
      <c r="C172" s="41" t="s">
        <v>11</v>
      </c>
    </row>
    <row r="173" spans="3:3" x14ac:dyDescent="0.25">
      <c r="C173" s="41" t="s">
        <v>246</v>
      </c>
    </row>
    <row r="174" spans="3:3" x14ac:dyDescent="0.25">
      <c r="C174" s="41" t="s">
        <v>247</v>
      </c>
    </row>
    <row r="175" spans="3:3" x14ac:dyDescent="0.25">
      <c r="C175" s="41" t="s">
        <v>8</v>
      </c>
    </row>
    <row r="176" spans="3:3" x14ac:dyDescent="0.25">
      <c r="C176" s="41"/>
    </row>
    <row r="177" spans="3:3" x14ac:dyDescent="0.25">
      <c r="C177" s="41" t="s">
        <v>28</v>
      </c>
    </row>
    <row r="178" spans="3:3" x14ac:dyDescent="0.25">
      <c r="C178" s="41" t="s">
        <v>248</v>
      </c>
    </row>
    <row r="179" spans="3:3" x14ac:dyDescent="0.25">
      <c r="C179" s="41"/>
    </row>
    <row r="180" spans="3:3" x14ac:dyDescent="0.25">
      <c r="C180" s="41"/>
    </row>
    <row r="181" spans="3:3" x14ac:dyDescent="0.25">
      <c r="C181" s="41" t="s">
        <v>170</v>
      </c>
    </row>
    <row r="182" spans="3:3" x14ac:dyDescent="0.25">
      <c r="C182" s="41" t="s">
        <v>249</v>
      </c>
    </row>
    <row r="183" spans="3:3" x14ac:dyDescent="0.25">
      <c r="C183" s="41" t="s">
        <v>7</v>
      </c>
    </row>
    <row r="184" spans="3:3" x14ac:dyDescent="0.25">
      <c r="C184" s="41" t="s">
        <v>250</v>
      </c>
    </row>
    <row r="185" spans="3:3" x14ac:dyDescent="0.25">
      <c r="C185" s="41"/>
    </row>
    <row r="186" spans="3:3" x14ac:dyDescent="0.25">
      <c r="C186" s="41" t="s">
        <v>8</v>
      </c>
    </row>
    <row r="187" spans="3:3" x14ac:dyDescent="0.25">
      <c r="C187" s="41" t="s">
        <v>231</v>
      </c>
    </row>
    <row r="188" spans="3:3" x14ac:dyDescent="0.25">
      <c r="C188" s="41" t="s">
        <v>9</v>
      </c>
    </row>
    <row r="189" spans="3:3" x14ac:dyDescent="0.25">
      <c r="C189" s="41" t="s">
        <v>171</v>
      </c>
    </row>
    <row r="190" spans="3:3" x14ac:dyDescent="0.25">
      <c r="C190" s="41" t="s">
        <v>251</v>
      </c>
    </row>
    <row r="191" spans="3:3" x14ac:dyDescent="0.25">
      <c r="C191" s="41" t="s">
        <v>252</v>
      </c>
    </row>
    <row r="192" spans="3:3" x14ac:dyDescent="0.25">
      <c r="C192" s="41" t="s">
        <v>253</v>
      </c>
    </row>
    <row r="193" spans="2:8" x14ac:dyDescent="0.25">
      <c r="C193" s="41" t="s">
        <v>11</v>
      </c>
    </row>
    <row r="194" spans="2:8" x14ac:dyDescent="0.25">
      <c r="C194" s="41" t="s">
        <v>12</v>
      </c>
    </row>
    <row r="195" spans="2:8" x14ac:dyDescent="0.25">
      <c r="C195" s="41" t="s">
        <v>254</v>
      </c>
    </row>
    <row r="196" spans="2:8" x14ac:dyDescent="0.25">
      <c r="C196" s="41" t="s">
        <v>255</v>
      </c>
    </row>
    <row r="197" spans="2:8" x14ac:dyDescent="0.25">
      <c r="C197" s="41" t="s">
        <v>256</v>
      </c>
    </row>
    <row r="198" spans="2:8" x14ac:dyDescent="0.25">
      <c r="C198" s="41" t="s">
        <v>257</v>
      </c>
    </row>
    <row r="199" spans="2:8" x14ac:dyDescent="0.25">
      <c r="C199" s="41" t="s">
        <v>258</v>
      </c>
    </row>
    <row r="200" spans="2:8" x14ac:dyDescent="0.25">
      <c r="C200" s="41" t="s">
        <v>259</v>
      </c>
    </row>
    <row r="201" spans="2:8" x14ac:dyDescent="0.25">
      <c r="C201" s="41" t="s">
        <v>11</v>
      </c>
    </row>
    <row r="202" spans="2:8" x14ac:dyDescent="0.25">
      <c r="C202" s="41" t="s">
        <v>260</v>
      </c>
    </row>
    <row r="203" spans="2:8" x14ac:dyDescent="0.25">
      <c r="C203" s="41" t="s">
        <v>261</v>
      </c>
    </row>
    <row r="204" spans="2:8" x14ac:dyDescent="0.25">
      <c r="C204" s="41" t="s">
        <v>8</v>
      </c>
    </row>
    <row r="205" spans="2:8" x14ac:dyDescent="0.25">
      <c r="C205" s="41"/>
    </row>
    <row r="206" spans="2:8" x14ac:dyDescent="0.25">
      <c r="B206" t="s">
        <v>529</v>
      </c>
    </row>
    <row r="207" spans="2:8" ht="30" x14ac:dyDescent="0.25">
      <c r="B207" s="12" t="s">
        <v>29</v>
      </c>
      <c r="C207" s="37">
        <v>1</v>
      </c>
      <c r="D207" s="37">
        <v>2</v>
      </c>
      <c r="E207" s="37" t="s">
        <v>354</v>
      </c>
      <c r="F207" s="37" t="s">
        <v>355</v>
      </c>
      <c r="G207" s="37" t="s">
        <v>87</v>
      </c>
      <c r="H207" s="37"/>
    </row>
    <row r="208" spans="2:8" x14ac:dyDescent="0.25">
      <c r="B208" s="12"/>
      <c r="C208" s="12"/>
      <c r="D208" s="12"/>
      <c r="H208" s="13"/>
    </row>
    <row r="209" spans="2:8" x14ac:dyDescent="0.25">
      <c r="B209" s="37" t="s">
        <v>5</v>
      </c>
      <c r="C209" s="12">
        <v>31</v>
      </c>
      <c r="D209" s="12">
        <v>28</v>
      </c>
      <c r="E209" s="12">
        <v>26</v>
      </c>
      <c r="F209" s="12">
        <v>50</v>
      </c>
      <c r="G209" s="12">
        <v>135</v>
      </c>
      <c r="H209" s="13"/>
    </row>
    <row r="210" spans="2:8" x14ac:dyDescent="0.25">
      <c r="B210" s="37" t="s">
        <v>27</v>
      </c>
      <c r="C210" s="12">
        <v>12</v>
      </c>
      <c r="D210" s="12">
        <v>17</v>
      </c>
      <c r="E210" s="12">
        <v>7</v>
      </c>
      <c r="F210" s="12">
        <v>13</v>
      </c>
      <c r="G210" s="12">
        <v>49</v>
      </c>
      <c r="H210" s="13"/>
    </row>
    <row r="211" spans="2:8" x14ac:dyDescent="0.25">
      <c r="B211" s="37">
        <v>888</v>
      </c>
      <c r="C211" s="12">
        <v>375</v>
      </c>
      <c r="D211" s="12">
        <v>263</v>
      </c>
      <c r="E211" s="12">
        <v>225</v>
      </c>
      <c r="F211" s="12">
        <v>269</v>
      </c>
      <c r="G211" s="16">
        <v>1132</v>
      </c>
      <c r="H211" s="13"/>
    </row>
    <row r="212" spans="2:8" x14ac:dyDescent="0.25">
      <c r="B212" s="37" t="s">
        <v>2</v>
      </c>
      <c r="C212" s="12">
        <v>622</v>
      </c>
      <c r="D212" s="12">
        <v>379</v>
      </c>
      <c r="E212" s="12">
        <v>343</v>
      </c>
      <c r="F212" s="12">
        <v>406</v>
      </c>
      <c r="G212" s="16">
        <v>1750</v>
      </c>
      <c r="H212" s="13"/>
    </row>
    <row r="213" spans="2:8" x14ac:dyDescent="0.25">
      <c r="B213" s="37" t="s">
        <v>3</v>
      </c>
      <c r="C213" s="12">
        <v>196</v>
      </c>
      <c r="D213" s="12">
        <v>73</v>
      </c>
      <c r="E213" s="12">
        <v>86</v>
      </c>
      <c r="F213" s="12">
        <v>132</v>
      </c>
      <c r="G213" s="12">
        <v>487</v>
      </c>
      <c r="H213" s="13"/>
    </row>
    <row r="214" spans="2:8" x14ac:dyDescent="0.25">
      <c r="B214" s="37" t="s">
        <v>63</v>
      </c>
      <c r="C214" s="12">
        <v>156</v>
      </c>
      <c r="D214" s="12">
        <v>110</v>
      </c>
      <c r="E214" s="12">
        <v>88</v>
      </c>
      <c r="F214" s="12">
        <v>112</v>
      </c>
      <c r="G214" s="12">
        <v>466</v>
      </c>
      <c r="H214" s="13"/>
    </row>
    <row r="215" spans="2:8" x14ac:dyDescent="0.25">
      <c r="B215" s="37" t="s">
        <v>1</v>
      </c>
      <c r="C215" s="12">
        <v>154</v>
      </c>
      <c r="D215" s="12">
        <v>91</v>
      </c>
      <c r="E215" s="12">
        <v>86</v>
      </c>
      <c r="F215" s="12">
        <v>160</v>
      </c>
      <c r="G215" s="12">
        <v>491</v>
      </c>
      <c r="H215" s="13"/>
    </row>
    <row r="216" spans="2:8" x14ac:dyDescent="0.25">
      <c r="B216" s="37" t="s">
        <v>0</v>
      </c>
      <c r="C216" s="12">
        <v>136</v>
      </c>
      <c r="D216" s="12">
        <v>79</v>
      </c>
      <c r="E216" s="12">
        <v>62</v>
      </c>
      <c r="F216" s="12">
        <v>81</v>
      </c>
      <c r="G216" s="12">
        <v>358</v>
      </c>
      <c r="H216" s="13"/>
    </row>
    <row r="217" spans="2:8" x14ac:dyDescent="0.25">
      <c r="B217" s="37" t="s">
        <v>6</v>
      </c>
      <c r="C217" s="12">
        <v>271</v>
      </c>
      <c r="D217" s="12">
        <v>195</v>
      </c>
      <c r="E217" s="12">
        <v>135</v>
      </c>
      <c r="F217" s="12">
        <v>165</v>
      </c>
      <c r="G217" s="12">
        <v>766</v>
      </c>
      <c r="H217" s="13"/>
    </row>
    <row r="218" spans="2:8" x14ac:dyDescent="0.25">
      <c r="B218" s="12"/>
      <c r="C218" s="12"/>
      <c r="D218" s="12"/>
      <c r="H218" s="13"/>
    </row>
    <row r="219" spans="2:8" x14ac:dyDescent="0.25">
      <c r="B219" s="12" t="s">
        <v>30</v>
      </c>
      <c r="C219" s="16">
        <v>1953</v>
      </c>
      <c r="D219" s="16">
        <v>1235</v>
      </c>
      <c r="E219" s="16">
        <v>1058</v>
      </c>
      <c r="F219" s="16">
        <v>1388</v>
      </c>
      <c r="G219" s="16">
        <v>5634</v>
      </c>
      <c r="H219" s="15"/>
    </row>
    <row r="221" spans="2:8" ht="30" x14ac:dyDescent="0.25">
      <c r="B221" s="12" t="s">
        <v>29</v>
      </c>
      <c r="C221" s="37">
        <v>1</v>
      </c>
      <c r="D221" s="37">
        <v>2</v>
      </c>
      <c r="E221" s="37" t="s">
        <v>354</v>
      </c>
      <c r="F221" s="37" t="s">
        <v>355</v>
      </c>
      <c r="G221" s="37" t="s">
        <v>87</v>
      </c>
      <c r="H221" s="12"/>
    </row>
    <row r="222" spans="2:8" x14ac:dyDescent="0.25">
      <c r="B222" s="12"/>
      <c r="C222" s="12"/>
      <c r="D222" s="12"/>
      <c r="H222" s="13"/>
    </row>
    <row r="223" spans="2:8" x14ac:dyDescent="0.25">
      <c r="B223" s="37" t="s">
        <v>5</v>
      </c>
      <c r="C223" s="12">
        <v>22.96</v>
      </c>
      <c r="D223" s="12">
        <v>20.74</v>
      </c>
      <c r="E223" s="12">
        <v>19.260000000000002</v>
      </c>
      <c r="F223" s="12">
        <v>37.04</v>
      </c>
      <c r="G223" s="12">
        <v>100</v>
      </c>
      <c r="H223" s="13"/>
    </row>
    <row r="224" spans="2:8" x14ac:dyDescent="0.25">
      <c r="B224" s="37" t="s">
        <v>27</v>
      </c>
      <c r="C224" s="12">
        <v>24.49</v>
      </c>
      <c r="D224" s="12">
        <v>34.69</v>
      </c>
      <c r="E224" s="12">
        <v>14.29</v>
      </c>
      <c r="F224" s="12">
        <v>26.53</v>
      </c>
      <c r="G224" s="12">
        <v>100</v>
      </c>
      <c r="H224" s="13"/>
    </row>
    <row r="225" spans="2:8" x14ac:dyDescent="0.25">
      <c r="B225" s="37">
        <v>888</v>
      </c>
      <c r="C225" s="12">
        <v>33.130000000000003</v>
      </c>
      <c r="D225" s="12">
        <v>23.23</v>
      </c>
      <c r="E225" s="12">
        <v>19.88</v>
      </c>
      <c r="F225" s="12">
        <v>23.76</v>
      </c>
      <c r="G225" s="12">
        <v>100</v>
      </c>
      <c r="H225" s="13"/>
    </row>
    <row r="226" spans="2:8" x14ac:dyDescent="0.25">
      <c r="B226" s="37" t="s">
        <v>2</v>
      </c>
      <c r="C226" s="12">
        <v>35.54</v>
      </c>
      <c r="D226" s="12">
        <v>21.66</v>
      </c>
      <c r="E226" s="12">
        <v>19.600000000000001</v>
      </c>
      <c r="F226" s="12">
        <v>23.2</v>
      </c>
      <c r="G226" s="12">
        <v>100</v>
      </c>
      <c r="H226" s="13"/>
    </row>
    <row r="227" spans="2:8" x14ac:dyDescent="0.25">
      <c r="B227" s="37" t="s">
        <v>3</v>
      </c>
      <c r="C227" s="12">
        <v>40.25</v>
      </c>
      <c r="D227" s="12">
        <v>14.99</v>
      </c>
      <c r="E227" s="12">
        <v>17.66</v>
      </c>
      <c r="F227" s="12">
        <v>27.1</v>
      </c>
      <c r="G227" s="12">
        <v>100</v>
      </c>
      <c r="H227" s="13"/>
    </row>
    <row r="228" spans="2:8" x14ac:dyDescent="0.25">
      <c r="B228" s="37" t="s">
        <v>63</v>
      </c>
      <c r="C228" s="12">
        <v>33.479999999999997</v>
      </c>
      <c r="D228" s="12">
        <v>23.61</v>
      </c>
      <c r="E228" s="12">
        <v>18.88</v>
      </c>
      <c r="F228" s="12">
        <v>24.03</v>
      </c>
      <c r="G228" s="12">
        <v>100</v>
      </c>
      <c r="H228" s="13"/>
    </row>
    <row r="229" spans="2:8" x14ac:dyDescent="0.25">
      <c r="B229" s="37" t="s">
        <v>1</v>
      </c>
      <c r="C229" s="12">
        <v>31.36</v>
      </c>
      <c r="D229" s="12">
        <v>18.53</v>
      </c>
      <c r="E229" s="12">
        <v>17.52</v>
      </c>
      <c r="F229" s="12">
        <v>32.590000000000003</v>
      </c>
      <c r="G229" s="12">
        <v>100</v>
      </c>
      <c r="H229" s="13"/>
    </row>
    <row r="230" spans="2:8" x14ac:dyDescent="0.25">
      <c r="B230" s="37" t="s">
        <v>0</v>
      </c>
      <c r="C230" s="12">
        <v>37.99</v>
      </c>
      <c r="D230" s="12">
        <v>22.07</v>
      </c>
      <c r="E230" s="12">
        <v>17.32</v>
      </c>
      <c r="F230" s="12">
        <v>22.63</v>
      </c>
      <c r="G230" s="12">
        <v>100</v>
      </c>
      <c r="H230" s="13"/>
    </row>
    <row r="231" spans="2:8" x14ac:dyDescent="0.25">
      <c r="B231" s="37" t="s">
        <v>6</v>
      </c>
      <c r="C231" s="12">
        <v>35.380000000000003</v>
      </c>
      <c r="D231" s="12">
        <v>25.46</v>
      </c>
      <c r="E231" s="12">
        <v>17.62</v>
      </c>
      <c r="F231" s="12">
        <v>21.54</v>
      </c>
      <c r="G231" s="12">
        <v>100</v>
      </c>
      <c r="H231" s="13"/>
    </row>
    <row r="232" spans="2:8" x14ac:dyDescent="0.25">
      <c r="B232" s="12"/>
      <c r="C232" s="12"/>
      <c r="D232" s="12"/>
      <c r="H232" s="13"/>
    </row>
    <row r="233" spans="2:8" x14ac:dyDescent="0.25">
      <c r="B233" s="12" t="s">
        <v>30</v>
      </c>
      <c r="C233" s="12">
        <v>34.659999999999997</v>
      </c>
      <c r="D233" s="12">
        <v>21.92</v>
      </c>
      <c r="E233" s="12">
        <v>18.78</v>
      </c>
      <c r="F233" s="12">
        <v>24.64</v>
      </c>
      <c r="G233" s="12">
        <v>100</v>
      </c>
      <c r="H233" s="15"/>
    </row>
    <row r="234" spans="2:8" x14ac:dyDescent="0.25">
      <c r="B234" s="43"/>
      <c r="C234" s="43"/>
      <c r="D234" s="43"/>
      <c r="E234" s="43"/>
      <c r="F234" s="43"/>
      <c r="G234" s="43"/>
      <c r="H234" s="38"/>
    </row>
    <row r="235" spans="2:8" x14ac:dyDescent="0.25">
      <c r="B235" t="s">
        <v>530</v>
      </c>
    </row>
    <row r="236" spans="2:8" x14ac:dyDescent="0.25">
      <c r="B236" s="12"/>
      <c r="C236" s="12" t="s">
        <v>528</v>
      </c>
      <c r="D236" s="21"/>
      <c r="E236" s="21"/>
      <c r="F236" s="21"/>
      <c r="G236" s="21"/>
      <c r="H236" s="22"/>
    </row>
    <row r="237" spans="2:8" ht="30" x14ac:dyDescent="0.25">
      <c r="B237" s="12" t="s">
        <v>29</v>
      </c>
      <c r="C237" s="37">
        <v>1</v>
      </c>
      <c r="D237" s="37">
        <v>2</v>
      </c>
      <c r="E237" s="37" t="s">
        <v>354</v>
      </c>
      <c r="F237" s="37" t="s">
        <v>355</v>
      </c>
      <c r="G237" s="37" t="s">
        <v>87</v>
      </c>
      <c r="H237" s="12"/>
    </row>
    <row r="238" spans="2:8" x14ac:dyDescent="0.25">
      <c r="B238" s="12"/>
      <c r="C238" s="12"/>
      <c r="D238" s="12"/>
      <c r="H238" s="13"/>
    </row>
    <row r="239" spans="2:8" x14ac:dyDescent="0.25">
      <c r="B239" s="12" t="s">
        <v>5</v>
      </c>
      <c r="C239" s="12">
        <v>24.29</v>
      </c>
      <c r="D239" s="12">
        <v>16.09</v>
      </c>
      <c r="E239" s="12">
        <v>18.61</v>
      </c>
      <c r="F239" s="12">
        <v>41.01</v>
      </c>
      <c r="G239" s="12">
        <v>100</v>
      </c>
      <c r="H239" s="13"/>
    </row>
    <row r="240" spans="2:8" x14ac:dyDescent="0.25">
      <c r="B240" s="12" t="s">
        <v>27</v>
      </c>
      <c r="C240" s="12">
        <v>43.18</v>
      </c>
      <c r="D240" s="12">
        <v>26.7</v>
      </c>
      <c r="E240" s="12">
        <v>10.8</v>
      </c>
      <c r="F240" s="12">
        <v>19.32</v>
      </c>
      <c r="G240" s="12">
        <v>100</v>
      </c>
      <c r="H240" s="13"/>
    </row>
    <row r="241" spans="2:8" x14ac:dyDescent="0.25">
      <c r="B241" s="37">
        <v>888</v>
      </c>
      <c r="C241" s="12">
        <v>30.16</v>
      </c>
      <c r="D241" s="12">
        <v>21.12</v>
      </c>
      <c r="E241" s="12">
        <v>23.27</v>
      </c>
      <c r="F241" s="12">
        <v>25.45</v>
      </c>
      <c r="G241" s="12">
        <v>100</v>
      </c>
      <c r="H241" s="13"/>
    </row>
    <row r="242" spans="2:8" x14ac:dyDescent="0.25">
      <c r="B242" s="12" t="s">
        <v>2</v>
      </c>
      <c r="C242" s="12">
        <v>35.11</v>
      </c>
      <c r="D242" s="12">
        <v>20.420000000000002</v>
      </c>
      <c r="E242" s="12">
        <v>21.7</v>
      </c>
      <c r="F242" s="12">
        <v>22.76</v>
      </c>
      <c r="G242" s="12">
        <v>100</v>
      </c>
      <c r="H242" s="13"/>
    </row>
    <row r="243" spans="2:8" x14ac:dyDescent="0.25">
      <c r="B243" s="12" t="s">
        <v>3</v>
      </c>
      <c r="C243" s="12">
        <v>36.22</v>
      </c>
      <c r="D243" s="12">
        <v>16.29</v>
      </c>
      <c r="E243" s="12">
        <v>20.86</v>
      </c>
      <c r="F243" s="12">
        <v>26.64</v>
      </c>
      <c r="G243" s="12">
        <v>100</v>
      </c>
      <c r="H243" s="13"/>
    </row>
    <row r="244" spans="2:8" x14ac:dyDescent="0.25">
      <c r="B244" s="12" t="s">
        <v>63</v>
      </c>
      <c r="C244" s="12">
        <v>31.66</v>
      </c>
      <c r="D244" s="12">
        <v>20.54</v>
      </c>
      <c r="E244" s="12">
        <v>22.14</v>
      </c>
      <c r="F244" s="12">
        <v>25.67</v>
      </c>
      <c r="G244" s="12">
        <v>100</v>
      </c>
      <c r="H244" s="13"/>
    </row>
    <row r="245" spans="2:8" x14ac:dyDescent="0.25">
      <c r="B245" s="12" t="s">
        <v>1</v>
      </c>
      <c r="C245" s="12">
        <v>34.19</v>
      </c>
      <c r="D245" s="12">
        <v>21.26</v>
      </c>
      <c r="E245" s="12">
        <v>19.899999999999999</v>
      </c>
      <c r="F245" s="12">
        <v>24.66</v>
      </c>
      <c r="G245" s="12">
        <v>100</v>
      </c>
      <c r="H245" s="13"/>
    </row>
    <row r="246" spans="2:8" x14ac:dyDescent="0.25">
      <c r="B246" s="12" t="s">
        <v>0</v>
      </c>
      <c r="C246" s="12">
        <v>36.840000000000003</v>
      </c>
      <c r="D246" s="12">
        <v>23.09</v>
      </c>
      <c r="E246" s="12">
        <v>20.27</v>
      </c>
      <c r="F246" s="12">
        <v>19.809999999999999</v>
      </c>
      <c r="G246" s="12">
        <v>100</v>
      </c>
      <c r="H246" s="13"/>
    </row>
    <row r="247" spans="2:8" x14ac:dyDescent="0.25">
      <c r="B247" s="12" t="s">
        <v>6</v>
      </c>
      <c r="C247" s="12">
        <v>37.380000000000003</v>
      </c>
      <c r="D247" s="12">
        <v>21.65</v>
      </c>
      <c r="E247" s="12">
        <v>19.809999999999999</v>
      </c>
      <c r="F247" s="12">
        <v>21.15</v>
      </c>
      <c r="G247" s="12">
        <v>100</v>
      </c>
      <c r="H247" s="13"/>
    </row>
    <row r="248" spans="2:8" x14ac:dyDescent="0.25">
      <c r="B248" s="12"/>
      <c r="C248" s="12"/>
      <c r="D248" s="12"/>
      <c r="H248" s="13"/>
    </row>
    <row r="249" spans="2:8" x14ac:dyDescent="0.25">
      <c r="B249" s="12" t="s">
        <v>30</v>
      </c>
      <c r="C249" s="12">
        <v>34.57</v>
      </c>
      <c r="D249" s="12">
        <v>20.86</v>
      </c>
      <c r="E249" s="12">
        <v>21.08</v>
      </c>
      <c r="F249" s="12">
        <v>23.49</v>
      </c>
      <c r="G249" s="12">
        <v>100</v>
      </c>
      <c r="H249" s="15"/>
    </row>
    <row r="254" spans="2:8" x14ac:dyDescent="0.25">
      <c r="C254" s="41" t="s">
        <v>477</v>
      </c>
    </row>
    <row r="255" spans="2:8" x14ac:dyDescent="0.25">
      <c r="C255" s="41"/>
    </row>
    <row r="256" spans="2:8" x14ac:dyDescent="0.25">
      <c r="C256" s="41"/>
    </row>
    <row r="257" spans="3:3" x14ac:dyDescent="0.25">
      <c r="C257" s="41" t="s">
        <v>478</v>
      </c>
    </row>
    <row r="258" spans="3:3" x14ac:dyDescent="0.25">
      <c r="C258" s="41" t="s">
        <v>479</v>
      </c>
    </row>
    <row r="259" spans="3:3" x14ac:dyDescent="0.25">
      <c r="C259" s="41" t="s">
        <v>7</v>
      </c>
    </row>
    <row r="260" spans="3:3" x14ac:dyDescent="0.25">
      <c r="C260" s="41" t="s">
        <v>480</v>
      </c>
    </row>
    <row r="261" spans="3:3" x14ac:dyDescent="0.25">
      <c r="C261" s="41"/>
    </row>
    <row r="262" spans="3:3" x14ac:dyDescent="0.25">
      <c r="C262" s="41" t="s">
        <v>8</v>
      </c>
    </row>
    <row r="263" spans="3:3" x14ac:dyDescent="0.25">
      <c r="C263" s="41" t="s">
        <v>481</v>
      </c>
    </row>
    <row r="264" spans="3:3" x14ac:dyDescent="0.25">
      <c r="C264" s="41" t="s">
        <v>9</v>
      </c>
    </row>
    <row r="265" spans="3:3" x14ac:dyDescent="0.25">
      <c r="C265" s="41" t="s">
        <v>10</v>
      </c>
    </row>
    <row r="266" spans="3:3" x14ac:dyDescent="0.25">
      <c r="C266" s="41" t="s">
        <v>482</v>
      </c>
    </row>
    <row r="267" spans="3:3" x14ac:dyDescent="0.25">
      <c r="C267" s="41" t="s">
        <v>483</v>
      </c>
    </row>
    <row r="268" spans="3:3" x14ac:dyDescent="0.25">
      <c r="C268" s="41" t="s">
        <v>484</v>
      </c>
    </row>
    <row r="269" spans="3:3" x14ac:dyDescent="0.25">
      <c r="C269" s="41" t="s">
        <v>485</v>
      </c>
    </row>
    <row r="270" spans="3:3" x14ac:dyDescent="0.25">
      <c r="C270" s="41" t="s">
        <v>486</v>
      </c>
    </row>
    <row r="271" spans="3:3" x14ac:dyDescent="0.25">
      <c r="C271" s="41" t="s">
        <v>487</v>
      </c>
    </row>
    <row r="272" spans="3:3" x14ac:dyDescent="0.25">
      <c r="C272" s="41" t="s">
        <v>488</v>
      </c>
    </row>
    <row r="273" spans="3:3" x14ac:dyDescent="0.25">
      <c r="C273" s="41" t="s">
        <v>489</v>
      </c>
    </row>
    <row r="274" spans="3:3" x14ac:dyDescent="0.25">
      <c r="C274" s="41" t="s">
        <v>11</v>
      </c>
    </row>
    <row r="275" spans="3:3" x14ac:dyDescent="0.25">
      <c r="C275" s="41" t="s">
        <v>12</v>
      </c>
    </row>
    <row r="276" spans="3:3" x14ac:dyDescent="0.25">
      <c r="C276" s="41" t="s">
        <v>490</v>
      </c>
    </row>
    <row r="277" spans="3:3" x14ac:dyDescent="0.25">
      <c r="C277" s="41" t="s">
        <v>491</v>
      </c>
    </row>
    <row r="278" spans="3:3" x14ac:dyDescent="0.25">
      <c r="C278" s="41" t="s">
        <v>492</v>
      </c>
    </row>
    <row r="279" spans="3:3" x14ac:dyDescent="0.25">
      <c r="C279" s="41" t="s">
        <v>493</v>
      </c>
    </row>
    <row r="280" spans="3:3" x14ac:dyDescent="0.25">
      <c r="C280" s="41" t="s">
        <v>494</v>
      </c>
    </row>
    <row r="281" spans="3:3" x14ac:dyDescent="0.25">
      <c r="C281" s="41" t="s">
        <v>495</v>
      </c>
    </row>
    <row r="282" spans="3:3" x14ac:dyDescent="0.25">
      <c r="C282" s="41" t="s">
        <v>11</v>
      </c>
    </row>
    <row r="283" spans="3:3" x14ac:dyDescent="0.25">
      <c r="C283" s="41" t="s">
        <v>496</v>
      </c>
    </row>
    <row r="284" spans="3:3" x14ac:dyDescent="0.25">
      <c r="C284" s="41" t="s">
        <v>9</v>
      </c>
    </row>
    <row r="285" spans="3:3" x14ac:dyDescent="0.25">
      <c r="C285" s="41" t="s">
        <v>497</v>
      </c>
    </row>
    <row r="286" spans="3:3" x14ac:dyDescent="0.25">
      <c r="C286" s="41" t="s">
        <v>498</v>
      </c>
    </row>
    <row r="287" spans="3:3" x14ac:dyDescent="0.25">
      <c r="C287" s="41" t="s">
        <v>499</v>
      </c>
    </row>
    <row r="288" spans="3:3" x14ac:dyDescent="0.25">
      <c r="C288" s="41" t="s">
        <v>8</v>
      </c>
    </row>
    <row r="289" spans="3:3" x14ac:dyDescent="0.25">
      <c r="C289" s="41"/>
    </row>
    <row r="290" spans="3:3" x14ac:dyDescent="0.25">
      <c r="C290" s="41" t="s">
        <v>28</v>
      </c>
    </row>
    <row r="291" spans="3:3" x14ac:dyDescent="0.25">
      <c r="C291" s="41" t="s">
        <v>500</v>
      </c>
    </row>
    <row r="292" spans="3:3" x14ac:dyDescent="0.25">
      <c r="C292" s="41"/>
    </row>
    <row r="293" spans="3:3" x14ac:dyDescent="0.25">
      <c r="C293" s="41"/>
    </row>
    <row r="294" spans="3:3" x14ac:dyDescent="0.25">
      <c r="C294" s="41" t="s">
        <v>478</v>
      </c>
    </row>
    <row r="295" spans="3:3" x14ac:dyDescent="0.25">
      <c r="C295" s="41" t="s">
        <v>501</v>
      </c>
    </row>
    <row r="296" spans="3:3" x14ac:dyDescent="0.25">
      <c r="C296" s="41" t="s">
        <v>7</v>
      </c>
    </row>
    <row r="297" spans="3:3" x14ac:dyDescent="0.25">
      <c r="C297" s="41" t="s">
        <v>502</v>
      </c>
    </row>
    <row r="298" spans="3:3" x14ac:dyDescent="0.25">
      <c r="C298" s="41"/>
    </row>
    <row r="299" spans="3:3" x14ac:dyDescent="0.25">
      <c r="C299" s="41" t="s">
        <v>8</v>
      </c>
    </row>
    <row r="300" spans="3:3" x14ac:dyDescent="0.25">
      <c r="C300" s="41" t="s">
        <v>481</v>
      </c>
    </row>
    <row r="301" spans="3:3" x14ac:dyDescent="0.25">
      <c r="C301" s="41" t="s">
        <v>9</v>
      </c>
    </row>
    <row r="302" spans="3:3" x14ac:dyDescent="0.25">
      <c r="C302" s="41" t="s">
        <v>171</v>
      </c>
    </row>
    <row r="303" spans="3:3" x14ac:dyDescent="0.25">
      <c r="C303" s="41" t="s">
        <v>503</v>
      </c>
    </row>
    <row r="304" spans="3:3" x14ac:dyDescent="0.25">
      <c r="C304" s="41" t="s">
        <v>504</v>
      </c>
    </row>
    <row r="305" spans="3:3" x14ac:dyDescent="0.25">
      <c r="C305" s="41" t="s">
        <v>505</v>
      </c>
    </row>
    <row r="306" spans="3:3" x14ac:dyDescent="0.25">
      <c r="C306" s="41" t="s">
        <v>11</v>
      </c>
    </row>
    <row r="307" spans="3:3" x14ac:dyDescent="0.25">
      <c r="C307" s="41" t="s">
        <v>12</v>
      </c>
    </row>
    <row r="308" spans="3:3" x14ac:dyDescent="0.25">
      <c r="C308" s="41" t="s">
        <v>506</v>
      </c>
    </row>
    <row r="309" spans="3:3" x14ac:dyDescent="0.25">
      <c r="C309" s="41" t="s">
        <v>507</v>
      </c>
    </row>
    <row r="310" spans="3:3" x14ac:dyDescent="0.25">
      <c r="C310" s="41" t="s">
        <v>508</v>
      </c>
    </row>
    <row r="311" spans="3:3" x14ac:dyDescent="0.25">
      <c r="C311" s="41" t="s">
        <v>509</v>
      </c>
    </row>
    <row r="312" spans="3:3" x14ac:dyDescent="0.25">
      <c r="C312" s="41" t="s">
        <v>510</v>
      </c>
    </row>
    <row r="313" spans="3:3" x14ac:dyDescent="0.25">
      <c r="C313" s="41" t="s">
        <v>511</v>
      </c>
    </row>
    <row r="314" spans="3:3" x14ac:dyDescent="0.25">
      <c r="C314" s="41" t="s">
        <v>11</v>
      </c>
    </row>
    <row r="315" spans="3:3" x14ac:dyDescent="0.25">
      <c r="C315" s="41" t="s">
        <v>512</v>
      </c>
    </row>
    <row r="316" spans="3:3" x14ac:dyDescent="0.25">
      <c r="C316" s="41" t="s">
        <v>9</v>
      </c>
    </row>
    <row r="317" spans="3:3" x14ac:dyDescent="0.25">
      <c r="C317" s="41" t="s">
        <v>513</v>
      </c>
    </row>
    <row r="318" spans="3:3" x14ac:dyDescent="0.25">
      <c r="C318" s="41" t="s">
        <v>514</v>
      </c>
    </row>
    <row r="319" spans="3:3" x14ac:dyDescent="0.25">
      <c r="C319" s="41" t="s">
        <v>515</v>
      </c>
    </row>
    <row r="320" spans="3:3" x14ac:dyDescent="0.25">
      <c r="C320" s="41" t="s">
        <v>8</v>
      </c>
    </row>
    <row r="321" spans="2:12" x14ac:dyDescent="0.25">
      <c r="B321" s="41"/>
    </row>
    <row r="322" spans="2:12" x14ac:dyDescent="0.25">
      <c r="B322" s="41" t="s">
        <v>28</v>
      </c>
    </row>
    <row r="323" spans="2:12" x14ac:dyDescent="0.25">
      <c r="B323" s="41" t="s">
        <v>652</v>
      </c>
    </row>
    <row r="324" spans="2:12" x14ac:dyDescent="0.25">
      <c r="B324" t="s">
        <v>516</v>
      </c>
      <c r="C324" t="s">
        <v>518</v>
      </c>
      <c r="D324" t="s">
        <v>517</v>
      </c>
      <c r="E324" t="s">
        <v>519</v>
      </c>
      <c r="F324" t="s">
        <v>520</v>
      </c>
      <c r="I324" t="s">
        <v>527</v>
      </c>
    </row>
    <row r="325" spans="2:12" x14ac:dyDescent="0.25">
      <c r="B325" s="12" t="s">
        <v>29</v>
      </c>
      <c r="C325" s="12">
        <v>1</v>
      </c>
      <c r="D325" s="12">
        <v>2</v>
      </c>
      <c r="E325" s="12">
        <v>3</v>
      </c>
      <c r="F325" s="12">
        <v>4</v>
      </c>
      <c r="G325" s="12" t="s">
        <v>30</v>
      </c>
      <c r="I325" s="23" t="s">
        <v>525</v>
      </c>
      <c r="J325" s="23" t="s">
        <v>526</v>
      </c>
      <c r="K325" s="23" t="s">
        <v>644</v>
      </c>
      <c r="L325" s="23" t="s">
        <v>647</v>
      </c>
    </row>
    <row r="326" spans="2:12" x14ac:dyDescent="0.25">
      <c r="B326" s="12"/>
      <c r="C326" s="12"/>
      <c r="D326" s="12"/>
      <c r="G326" s="13"/>
      <c r="I326" s="9"/>
      <c r="J326" s="9"/>
      <c r="K326" s="9"/>
      <c r="L326" s="9"/>
    </row>
    <row r="327" spans="2:12" x14ac:dyDescent="0.25">
      <c r="B327" s="12" t="s">
        <v>5</v>
      </c>
      <c r="C327" s="12">
        <v>59.48</v>
      </c>
      <c r="D327" s="12">
        <v>18.52</v>
      </c>
      <c r="E327" s="12">
        <v>16.989999999999998</v>
      </c>
      <c r="F327" s="86">
        <v>5.01</v>
      </c>
      <c r="G327" s="12">
        <v>100</v>
      </c>
      <c r="I327" s="89">
        <f t="shared" ref="I327:I335" si="0">F327/(E327+F327)</f>
        <v>0.22772727272727272</v>
      </c>
      <c r="J327" s="89">
        <f t="shared" ref="J327:J335" si="1">D327/(D327+C327)</f>
        <v>0.23743589743589744</v>
      </c>
      <c r="K327" s="20" t="s">
        <v>321</v>
      </c>
      <c r="L327" s="45">
        <f>(I327-J327)</f>
        <v>-9.7086247086247135E-3</v>
      </c>
    </row>
    <row r="328" spans="2:12" x14ac:dyDescent="0.25">
      <c r="B328" s="12" t="s">
        <v>27</v>
      </c>
      <c r="C328" s="12">
        <v>97.79</v>
      </c>
      <c r="D328" s="12">
        <v>0.68</v>
      </c>
      <c r="E328" s="12">
        <v>1.26</v>
      </c>
      <c r="F328" s="86">
        <v>0.26</v>
      </c>
      <c r="G328" s="12">
        <v>100</v>
      </c>
      <c r="I328" s="89">
        <f t="shared" si="0"/>
        <v>0.17105263157894737</v>
      </c>
      <c r="J328" s="89">
        <f t="shared" si="1"/>
        <v>6.9056565451406518E-3</v>
      </c>
      <c r="K328" s="20" t="s">
        <v>322</v>
      </c>
      <c r="L328" s="45">
        <f t="shared" ref="L328:L335" si="2">(I328-J328)</f>
        <v>0.16414697503380671</v>
      </c>
    </row>
    <row r="329" spans="2:12" x14ac:dyDescent="0.25">
      <c r="B329" s="37">
        <v>888</v>
      </c>
      <c r="C329" s="12">
        <v>66.62</v>
      </c>
      <c r="D329" s="12">
        <v>14.78</v>
      </c>
      <c r="E329" s="12">
        <v>14.73</v>
      </c>
      <c r="F329" s="86">
        <v>3.87</v>
      </c>
      <c r="G329" s="12">
        <v>100</v>
      </c>
      <c r="I329" s="89">
        <f t="shared" si="0"/>
        <v>0.20806451612903223</v>
      </c>
      <c r="J329" s="89">
        <f t="shared" si="1"/>
        <v>0.18157248157248154</v>
      </c>
      <c r="K329" s="20" t="s">
        <v>322</v>
      </c>
      <c r="L329" s="45">
        <f t="shared" si="2"/>
        <v>2.6492034556550692E-2</v>
      </c>
    </row>
    <row r="330" spans="2:12" x14ac:dyDescent="0.25">
      <c r="B330" s="12" t="s">
        <v>2</v>
      </c>
      <c r="C330" s="12">
        <v>80.64</v>
      </c>
      <c r="D330" s="12">
        <v>10.42</v>
      </c>
      <c r="E330" s="12">
        <v>7.17</v>
      </c>
      <c r="F330" s="86">
        <v>1.77</v>
      </c>
      <c r="G330" s="12">
        <v>100</v>
      </c>
      <c r="I330" s="89">
        <f t="shared" si="0"/>
        <v>0.19798657718120807</v>
      </c>
      <c r="J330" s="89">
        <f t="shared" si="1"/>
        <v>0.11443004612343509</v>
      </c>
      <c r="K330" s="20" t="s">
        <v>322</v>
      </c>
      <c r="L330" s="45">
        <f t="shared" si="2"/>
        <v>8.3556531057772984E-2</v>
      </c>
    </row>
    <row r="331" spans="2:12" x14ac:dyDescent="0.25">
      <c r="B331" s="12" t="s">
        <v>3</v>
      </c>
      <c r="C331" s="12">
        <v>91.02</v>
      </c>
      <c r="D331" s="86">
        <v>4.4000000000000004</v>
      </c>
      <c r="E331" s="86">
        <v>3.5</v>
      </c>
      <c r="F331" s="86">
        <v>1.08</v>
      </c>
      <c r="G331" s="12">
        <v>100</v>
      </c>
      <c r="I331" s="89">
        <f t="shared" si="0"/>
        <v>0.23580786026200876</v>
      </c>
      <c r="J331" s="89">
        <f t="shared" si="1"/>
        <v>4.6111926220918052E-2</v>
      </c>
      <c r="K331" s="20" t="s">
        <v>322</v>
      </c>
      <c r="L331" s="45">
        <f t="shared" si="2"/>
        <v>0.1896959340410907</v>
      </c>
    </row>
    <row r="332" spans="2:12" x14ac:dyDescent="0.25">
      <c r="B332" s="12" t="s">
        <v>63</v>
      </c>
      <c r="C332" s="12">
        <v>76.16</v>
      </c>
      <c r="D332" s="12">
        <v>11.7</v>
      </c>
      <c r="E332" s="12">
        <v>9.94</v>
      </c>
      <c r="F332" s="86">
        <v>2.2000000000000002</v>
      </c>
      <c r="G332" s="12">
        <v>100</v>
      </c>
      <c r="I332" s="89">
        <f t="shared" si="0"/>
        <v>0.1812191103789127</v>
      </c>
      <c r="J332" s="89">
        <f t="shared" si="1"/>
        <v>0.13316640109264738</v>
      </c>
      <c r="K332" s="20" t="s">
        <v>322</v>
      </c>
      <c r="L332" s="45">
        <f t="shared" si="2"/>
        <v>4.8052709286265316E-2</v>
      </c>
    </row>
    <row r="333" spans="2:12" x14ac:dyDescent="0.25">
      <c r="B333" s="12" t="s">
        <v>1</v>
      </c>
      <c r="C333" s="12">
        <v>92.18</v>
      </c>
      <c r="D333" s="12">
        <v>5.07</v>
      </c>
      <c r="E333" s="12">
        <v>2.2599999999999998</v>
      </c>
      <c r="F333" s="86">
        <v>0.49</v>
      </c>
      <c r="G333" s="12">
        <v>100</v>
      </c>
      <c r="I333" s="89">
        <f t="shared" si="0"/>
        <v>0.17818181818181819</v>
      </c>
      <c r="J333" s="89">
        <f t="shared" si="1"/>
        <v>5.2133676092544989E-2</v>
      </c>
      <c r="K333" s="20" t="s">
        <v>322</v>
      </c>
      <c r="L333" s="45">
        <f t="shared" si="2"/>
        <v>0.1260481420892732</v>
      </c>
    </row>
    <row r="334" spans="2:12" x14ac:dyDescent="0.25">
      <c r="B334" s="12" t="s">
        <v>0</v>
      </c>
      <c r="C334" s="12">
        <v>92.62</v>
      </c>
      <c r="D334" s="12">
        <v>5.09</v>
      </c>
      <c r="E334" s="12">
        <v>1.9</v>
      </c>
      <c r="F334" s="86">
        <v>0.4</v>
      </c>
      <c r="G334" s="12">
        <v>100</v>
      </c>
      <c r="I334" s="89">
        <f t="shared" si="0"/>
        <v>0.17391304347826089</v>
      </c>
      <c r="J334" s="89">
        <f t="shared" si="1"/>
        <v>5.2092928052399956E-2</v>
      </c>
      <c r="K334" s="20" t="s">
        <v>322</v>
      </c>
      <c r="L334" s="45">
        <f t="shared" si="2"/>
        <v>0.12182011542586094</v>
      </c>
    </row>
    <row r="335" spans="2:12" x14ac:dyDescent="0.25">
      <c r="B335" s="12" t="s">
        <v>6</v>
      </c>
      <c r="C335" s="12">
        <v>86.04</v>
      </c>
      <c r="D335" s="12">
        <v>7.98</v>
      </c>
      <c r="E335" s="12">
        <v>4.8899999999999997</v>
      </c>
      <c r="F335" s="86">
        <v>1.0900000000000001</v>
      </c>
      <c r="G335" s="12">
        <v>100</v>
      </c>
      <c r="I335" s="89">
        <f t="shared" si="0"/>
        <v>0.18227424749163881</v>
      </c>
      <c r="J335" s="89">
        <f t="shared" si="1"/>
        <v>8.4875558391831515E-2</v>
      </c>
      <c r="K335" s="20" t="s">
        <v>322</v>
      </c>
      <c r="L335" s="45">
        <f t="shared" si="2"/>
        <v>9.7398689099807298E-2</v>
      </c>
    </row>
    <row r="336" spans="2:12" x14ac:dyDescent="0.25">
      <c r="B336" s="12"/>
      <c r="C336" s="12"/>
      <c r="D336" s="12"/>
      <c r="G336" s="13"/>
      <c r="I336" s="9"/>
      <c r="J336" s="9"/>
      <c r="K336" s="9"/>
      <c r="L336" s="9"/>
    </row>
    <row r="337" spans="2:12" x14ac:dyDescent="0.25">
      <c r="B337" s="12" t="s">
        <v>30</v>
      </c>
      <c r="C337" s="12">
        <v>86.59</v>
      </c>
      <c r="D337" s="12">
        <v>7.35</v>
      </c>
      <c r="E337" s="12">
        <v>4.87</v>
      </c>
      <c r="F337" s="12">
        <v>1.18</v>
      </c>
      <c r="G337" s="12">
        <v>100</v>
      </c>
      <c r="I337" s="89">
        <f>F337/(E337+F337)</f>
        <v>0.19504132231404958</v>
      </c>
      <c r="J337" s="89">
        <f>D337/(D337+C337)</f>
        <v>7.824143070044709E-2</v>
      </c>
      <c r="K337" s="91" t="s">
        <v>322</v>
      </c>
      <c r="L337" s="45">
        <f>(I337-J337)</f>
        <v>0.11679989161360249</v>
      </c>
    </row>
    <row r="340" spans="2:12" x14ac:dyDescent="0.25">
      <c r="B340" t="s">
        <v>521</v>
      </c>
      <c r="I340" t="s">
        <v>527</v>
      </c>
    </row>
    <row r="341" spans="2:12" x14ac:dyDescent="0.25">
      <c r="B341" s="12" t="s">
        <v>29</v>
      </c>
      <c r="C341" s="12">
        <v>1</v>
      </c>
      <c r="D341" s="12">
        <v>2</v>
      </c>
      <c r="E341" s="12">
        <v>3</v>
      </c>
      <c r="F341" s="12">
        <v>4</v>
      </c>
      <c r="G341" s="12" t="s">
        <v>30</v>
      </c>
      <c r="I341" s="23" t="s">
        <v>523</v>
      </c>
      <c r="J341" s="23" t="s">
        <v>524</v>
      </c>
      <c r="K341" s="23" t="s">
        <v>644</v>
      </c>
      <c r="L341" s="23" t="s">
        <v>522</v>
      </c>
    </row>
    <row r="342" spans="2:12" x14ac:dyDescent="0.25">
      <c r="B342" s="12"/>
      <c r="C342" s="12"/>
      <c r="D342" s="12"/>
      <c r="G342" s="13"/>
      <c r="I342" s="9"/>
      <c r="J342" s="9"/>
      <c r="K342" s="9"/>
      <c r="L342" s="9"/>
    </row>
    <row r="343" spans="2:12" x14ac:dyDescent="0.25">
      <c r="B343" s="12" t="s">
        <v>5</v>
      </c>
      <c r="C343" s="86">
        <v>55.1</v>
      </c>
      <c r="D343" s="12">
        <v>15.51</v>
      </c>
      <c r="E343" s="12">
        <v>21.37</v>
      </c>
      <c r="F343" s="12">
        <v>8.01</v>
      </c>
      <c r="G343" s="12">
        <v>100</v>
      </c>
      <c r="I343" s="89">
        <f t="shared" ref="I343:I351" si="3">F343/(E343+F343)</f>
        <v>0.27263444520081687</v>
      </c>
      <c r="J343" s="89">
        <f t="shared" ref="J343:J351" si="4">D343/(D343+C343)</f>
        <v>0.21965727234102819</v>
      </c>
      <c r="K343" s="20" t="s">
        <v>321</v>
      </c>
      <c r="L343" s="45">
        <f t="shared" ref="L343:L351" si="5">(I343-J343)</f>
        <v>5.2977172859788674E-2</v>
      </c>
    </row>
    <row r="344" spans="2:12" x14ac:dyDescent="0.25">
      <c r="B344" s="12" t="s">
        <v>27</v>
      </c>
      <c r="C344" s="12">
        <v>97.09</v>
      </c>
      <c r="D344" s="12">
        <v>0.56000000000000005</v>
      </c>
      <c r="E344" s="12">
        <v>1.97</v>
      </c>
      <c r="F344" s="12">
        <v>0.39</v>
      </c>
      <c r="G344" s="12">
        <v>100</v>
      </c>
      <c r="I344" s="89">
        <f t="shared" si="3"/>
        <v>0.1652542372881356</v>
      </c>
      <c r="J344" s="89">
        <f t="shared" si="4"/>
        <v>5.7347670250896057E-3</v>
      </c>
      <c r="K344" s="20" t="s">
        <v>322</v>
      </c>
      <c r="L344" s="45">
        <f t="shared" si="5"/>
        <v>0.159519470263046</v>
      </c>
    </row>
    <row r="345" spans="2:12" x14ac:dyDescent="0.25">
      <c r="B345" s="37">
        <v>888</v>
      </c>
      <c r="C345" s="12">
        <v>61.56</v>
      </c>
      <c r="D345" s="12">
        <v>12.67</v>
      </c>
      <c r="E345" s="12">
        <v>19.79</v>
      </c>
      <c r="F345" s="12">
        <v>5.98</v>
      </c>
      <c r="G345" s="12">
        <v>100</v>
      </c>
      <c r="I345" s="89">
        <f t="shared" si="3"/>
        <v>0.23205277454404349</v>
      </c>
      <c r="J345" s="89">
        <f t="shared" si="4"/>
        <v>0.17068570658763302</v>
      </c>
      <c r="K345" s="20" t="s">
        <v>322</v>
      </c>
      <c r="L345" s="45">
        <f t="shared" si="5"/>
        <v>6.1367067956410476E-2</v>
      </c>
    </row>
    <row r="346" spans="2:12" x14ac:dyDescent="0.25">
      <c r="B346" s="12" t="s">
        <v>2</v>
      </c>
      <c r="C346" s="12">
        <v>76.040000000000006</v>
      </c>
      <c r="D346" s="12">
        <v>8.8699999999999992</v>
      </c>
      <c r="E346" s="12">
        <v>11.77</v>
      </c>
      <c r="F346" s="12">
        <v>3.32</v>
      </c>
      <c r="G346" s="12">
        <v>100</v>
      </c>
      <c r="I346" s="89">
        <f t="shared" si="3"/>
        <v>0.22001325381047049</v>
      </c>
      <c r="J346" s="89">
        <f t="shared" si="4"/>
        <v>0.10446354964079611</v>
      </c>
      <c r="K346" s="20" t="s">
        <v>322</v>
      </c>
      <c r="L346" s="45">
        <f t="shared" si="5"/>
        <v>0.11554970416967437</v>
      </c>
    </row>
    <row r="347" spans="2:12" x14ac:dyDescent="0.25">
      <c r="B347" s="12" t="s">
        <v>3</v>
      </c>
      <c r="C347" s="12">
        <v>88.71</v>
      </c>
      <c r="D347" s="12">
        <v>3.75</v>
      </c>
      <c r="E347" s="12">
        <v>5.8</v>
      </c>
      <c r="F347" s="12">
        <v>1.74</v>
      </c>
      <c r="G347" s="12">
        <v>100</v>
      </c>
      <c r="I347" s="89">
        <f t="shared" si="3"/>
        <v>0.23076923076923075</v>
      </c>
      <c r="J347" s="89">
        <f t="shared" si="4"/>
        <v>4.0558079169370542E-2</v>
      </c>
      <c r="K347" s="20" t="s">
        <v>322</v>
      </c>
      <c r="L347" s="45">
        <f t="shared" si="5"/>
        <v>0.19021115159986021</v>
      </c>
    </row>
    <row r="348" spans="2:12" x14ac:dyDescent="0.25">
      <c r="B348" s="12" t="s">
        <v>63</v>
      </c>
      <c r="C348" s="12">
        <v>69.44</v>
      </c>
      <c r="D348" s="12">
        <v>9.8699999999999992</v>
      </c>
      <c r="E348" s="12">
        <v>16.670000000000002</v>
      </c>
      <c r="F348" s="12">
        <v>4.03</v>
      </c>
      <c r="G348" s="12">
        <v>100</v>
      </c>
      <c r="I348" s="89">
        <f t="shared" si="3"/>
        <v>0.19468599033816425</v>
      </c>
      <c r="J348" s="89">
        <f t="shared" si="4"/>
        <v>0.12444836716681376</v>
      </c>
      <c r="K348" s="20" t="s">
        <v>322</v>
      </c>
      <c r="L348" s="45">
        <f t="shared" si="5"/>
        <v>7.0237623171350488E-2</v>
      </c>
    </row>
    <row r="349" spans="2:12" x14ac:dyDescent="0.25">
      <c r="B349" s="12" t="s">
        <v>1</v>
      </c>
      <c r="C349" s="12">
        <v>89.51</v>
      </c>
      <c r="D349" s="12">
        <v>4.38</v>
      </c>
      <c r="E349" s="12">
        <v>4.92</v>
      </c>
      <c r="F349" s="12">
        <v>1.19</v>
      </c>
      <c r="G349" s="12">
        <v>100</v>
      </c>
      <c r="I349" s="89">
        <f t="shared" si="3"/>
        <v>0.19476268412438627</v>
      </c>
      <c r="J349" s="89">
        <f t="shared" si="4"/>
        <v>4.6650335498988178E-2</v>
      </c>
      <c r="K349" s="20" t="s">
        <v>322</v>
      </c>
      <c r="L349" s="45">
        <f t="shared" si="5"/>
        <v>0.1481123486253981</v>
      </c>
    </row>
    <row r="350" spans="2:12" x14ac:dyDescent="0.25">
      <c r="B350" s="12" t="s">
        <v>0</v>
      </c>
      <c r="C350" s="12">
        <v>88.67</v>
      </c>
      <c r="D350" s="12">
        <v>4.2300000000000004</v>
      </c>
      <c r="E350" s="12">
        <v>5.85</v>
      </c>
      <c r="F350" s="12">
        <v>1.25</v>
      </c>
      <c r="G350" s="12">
        <v>100</v>
      </c>
      <c r="I350" s="89">
        <f t="shared" si="3"/>
        <v>0.17605633802816903</v>
      </c>
      <c r="J350" s="89">
        <f t="shared" si="4"/>
        <v>4.5532831001076426E-2</v>
      </c>
      <c r="K350" s="20" t="s">
        <v>322</v>
      </c>
      <c r="L350" s="45">
        <f t="shared" si="5"/>
        <v>0.13052350702709259</v>
      </c>
    </row>
    <row r="351" spans="2:12" x14ac:dyDescent="0.25">
      <c r="B351" s="12" t="s">
        <v>6</v>
      </c>
      <c r="C351" s="12">
        <v>81.62</v>
      </c>
      <c r="D351" s="12">
        <v>6.74</v>
      </c>
      <c r="E351" s="12">
        <v>9.32</v>
      </c>
      <c r="F351" s="12">
        <v>2.3199999999999998</v>
      </c>
      <c r="G351" s="12">
        <v>100</v>
      </c>
      <c r="I351" s="89">
        <f t="shared" si="3"/>
        <v>0.19931271477663229</v>
      </c>
      <c r="J351" s="89">
        <f t="shared" si="4"/>
        <v>7.6278859212313269E-2</v>
      </c>
      <c r="K351" s="20" t="s">
        <v>322</v>
      </c>
      <c r="L351" s="45">
        <f t="shared" si="5"/>
        <v>0.12303385556431902</v>
      </c>
    </row>
    <row r="352" spans="2:12" x14ac:dyDescent="0.25">
      <c r="B352" s="12"/>
      <c r="C352" s="12"/>
      <c r="D352" s="12"/>
      <c r="G352" s="13"/>
      <c r="I352" s="9"/>
      <c r="J352" s="9"/>
      <c r="K352" s="9"/>
      <c r="L352" s="9"/>
    </row>
    <row r="353" spans="2:12" x14ac:dyDescent="0.25">
      <c r="B353" s="12" t="s">
        <v>30</v>
      </c>
      <c r="C353" s="12">
        <v>82.79</v>
      </c>
      <c r="D353" s="12">
        <v>6.24</v>
      </c>
      <c r="E353" s="12">
        <v>8.67</v>
      </c>
      <c r="F353" s="12">
        <v>2.29</v>
      </c>
      <c r="G353" s="12">
        <v>100</v>
      </c>
      <c r="I353" s="89">
        <f>F353/(E353+F353)</f>
        <v>0.20894160583941604</v>
      </c>
      <c r="J353" s="89">
        <f>D353/(D353+C353)</f>
        <v>7.008873413456139E-2</v>
      </c>
      <c r="K353" s="91" t="s">
        <v>322</v>
      </c>
      <c r="L353" s="45">
        <f>(I353-J353)</f>
        <v>0.13885287170485466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9"/>
  <sheetViews>
    <sheetView workbookViewId="0"/>
  </sheetViews>
  <sheetFormatPr defaultRowHeight="15" x14ac:dyDescent="0.25"/>
  <cols>
    <col min="2" max="2" width="34.42578125" customWidth="1"/>
    <col min="3" max="3" width="10.42578125" customWidth="1"/>
  </cols>
  <sheetData>
    <row r="1" spans="1:9" x14ac:dyDescent="0.25">
      <c r="A1" t="s">
        <v>13</v>
      </c>
    </row>
    <row r="2" spans="1:9" x14ac:dyDescent="0.25">
      <c r="B2" t="s">
        <v>531</v>
      </c>
    </row>
    <row r="3" spans="1:9" x14ac:dyDescent="0.25">
      <c r="F3" s="38"/>
      <c r="G3" s="38"/>
      <c r="H3" s="38"/>
      <c r="I3" s="38"/>
    </row>
    <row r="4" spans="1:9" x14ac:dyDescent="0.25">
      <c r="B4" s="12" t="s">
        <v>29</v>
      </c>
      <c r="C4" s="12" t="s">
        <v>55</v>
      </c>
      <c r="D4" s="12" t="s">
        <v>45</v>
      </c>
      <c r="F4" s="43"/>
      <c r="G4" s="43"/>
      <c r="H4" s="43"/>
      <c r="I4" s="38"/>
    </row>
    <row r="5" spans="1:9" x14ac:dyDescent="0.25">
      <c r="B5" s="12"/>
      <c r="C5" s="43"/>
      <c r="D5" s="49"/>
      <c r="F5" s="43"/>
      <c r="G5" s="43"/>
      <c r="H5" s="43"/>
      <c r="I5" s="38"/>
    </row>
    <row r="6" spans="1:9" x14ac:dyDescent="0.25">
      <c r="B6" s="12" t="s">
        <v>3</v>
      </c>
      <c r="C6" s="12">
        <v>42.942779999999999</v>
      </c>
      <c r="D6" s="12">
        <v>1835</v>
      </c>
      <c r="F6" s="43"/>
      <c r="G6" s="38"/>
      <c r="H6" s="38"/>
      <c r="I6" s="38"/>
    </row>
    <row r="7" spans="1:9" x14ac:dyDescent="0.25">
      <c r="B7" s="12" t="s">
        <v>5</v>
      </c>
      <c r="C7" s="12">
        <v>32.065219999999997</v>
      </c>
      <c r="D7" s="12">
        <v>552</v>
      </c>
      <c r="F7" s="43"/>
      <c r="G7" s="43"/>
      <c r="H7" s="43"/>
      <c r="I7" s="38"/>
    </row>
    <row r="8" spans="1:9" x14ac:dyDescent="0.25">
      <c r="B8" s="37">
        <v>888</v>
      </c>
      <c r="C8" s="12">
        <v>29.241299999999999</v>
      </c>
      <c r="D8" s="12">
        <v>4969</v>
      </c>
      <c r="F8" s="43"/>
      <c r="G8" s="43"/>
      <c r="H8" s="43"/>
      <c r="I8" s="38"/>
    </row>
    <row r="9" spans="1:9" x14ac:dyDescent="0.25">
      <c r="B9" s="12" t="s">
        <v>63</v>
      </c>
      <c r="C9" s="12">
        <v>28.591159999999999</v>
      </c>
      <c r="D9" s="12">
        <v>2172</v>
      </c>
      <c r="F9" s="43"/>
      <c r="G9" s="43"/>
      <c r="H9" s="43"/>
      <c r="I9" s="38"/>
    </row>
    <row r="10" spans="1:9" x14ac:dyDescent="0.25">
      <c r="B10" s="12" t="s">
        <v>27</v>
      </c>
      <c r="C10" s="12">
        <v>25.806450000000002</v>
      </c>
      <c r="D10" s="12">
        <v>248</v>
      </c>
      <c r="F10" s="43"/>
      <c r="G10" s="43"/>
      <c r="H10" s="43"/>
      <c r="I10" s="38"/>
    </row>
    <row r="11" spans="1:9" x14ac:dyDescent="0.25">
      <c r="B11" s="12" t="s">
        <v>2</v>
      </c>
      <c r="C11" s="12">
        <v>25.393910000000002</v>
      </c>
      <c r="D11" s="12">
        <v>7616</v>
      </c>
      <c r="F11" s="43"/>
      <c r="G11" s="43"/>
      <c r="H11" s="43"/>
      <c r="I11" s="38"/>
    </row>
    <row r="12" spans="1:9" x14ac:dyDescent="0.25">
      <c r="B12" s="12" t="s">
        <v>1</v>
      </c>
      <c r="C12" s="12">
        <v>23.539670000000001</v>
      </c>
      <c r="D12" s="12">
        <v>2294</v>
      </c>
      <c r="F12" s="43"/>
      <c r="G12" s="43"/>
      <c r="H12" s="43"/>
      <c r="I12" s="38"/>
    </row>
    <row r="13" spans="1:9" x14ac:dyDescent="0.25">
      <c r="B13" s="12" t="s">
        <v>6</v>
      </c>
      <c r="C13" s="12">
        <v>23.491240000000001</v>
      </c>
      <c r="D13" s="12">
        <v>3082</v>
      </c>
      <c r="F13" s="43"/>
      <c r="G13" s="43"/>
      <c r="H13" s="43"/>
      <c r="I13" s="38"/>
    </row>
    <row r="14" spans="1:9" x14ac:dyDescent="0.25">
      <c r="B14" s="12" t="s">
        <v>0</v>
      </c>
      <c r="C14" s="12">
        <v>22.573689999999999</v>
      </c>
      <c r="D14" s="12">
        <v>1391</v>
      </c>
      <c r="F14" s="43"/>
      <c r="G14" s="43"/>
      <c r="H14" s="43"/>
      <c r="I14" s="38"/>
    </row>
    <row r="15" spans="1:9" x14ac:dyDescent="0.25">
      <c r="B15" s="12" t="s">
        <v>30</v>
      </c>
      <c r="C15" s="12">
        <v>27.3811</v>
      </c>
      <c r="D15" s="12">
        <v>24159</v>
      </c>
      <c r="F15" s="43"/>
      <c r="G15" s="43"/>
      <c r="H15" s="43"/>
      <c r="I15" s="38"/>
    </row>
    <row r="16" spans="1:9" x14ac:dyDescent="0.25">
      <c r="B16" s="12"/>
      <c r="C16" s="14"/>
      <c r="D16" s="15"/>
      <c r="F16" s="43"/>
      <c r="G16" s="38"/>
      <c r="H16" s="38"/>
      <c r="I16" s="38"/>
    </row>
    <row r="17" spans="2:14" x14ac:dyDescent="0.25">
      <c r="B17" s="46" t="s">
        <v>169</v>
      </c>
    </row>
    <row r="18" spans="2:14" x14ac:dyDescent="0.25">
      <c r="B18" s="17"/>
      <c r="C18" s="17" t="s">
        <v>262</v>
      </c>
      <c r="D18" s="17" t="s">
        <v>57</v>
      </c>
    </row>
    <row r="19" spans="2:14" x14ac:dyDescent="0.25">
      <c r="B19" s="17"/>
      <c r="C19" s="9"/>
      <c r="D19" s="9"/>
    </row>
    <row r="20" spans="2:14" x14ac:dyDescent="0.25">
      <c r="B20" s="17" t="s">
        <v>262</v>
      </c>
      <c r="C20" s="17">
        <v>1</v>
      </c>
      <c r="D20" s="9"/>
    </row>
    <row r="21" spans="2:14" x14ac:dyDescent="0.25">
      <c r="B21" s="17"/>
      <c r="C21" s="9"/>
      <c r="D21" s="9"/>
    </row>
    <row r="22" spans="2:14" x14ac:dyDescent="0.25">
      <c r="B22" s="17"/>
      <c r="C22" s="9"/>
      <c r="D22" s="9"/>
    </row>
    <row r="23" spans="2:14" x14ac:dyDescent="0.25">
      <c r="B23" s="17" t="s">
        <v>57</v>
      </c>
      <c r="C23" s="48">
        <v>0.28699999999999998</v>
      </c>
      <c r="D23" s="17">
        <v>1</v>
      </c>
    </row>
    <row r="24" spans="2:14" x14ac:dyDescent="0.25">
      <c r="B24" s="9"/>
      <c r="C24" s="48">
        <v>0</v>
      </c>
      <c r="D24" s="9"/>
    </row>
    <row r="27" spans="2:14" x14ac:dyDescent="0.25">
      <c r="B27" s="43"/>
      <c r="C27" s="43"/>
      <c r="D27" s="43"/>
      <c r="E27" s="38"/>
    </row>
    <row r="28" spans="2:14" x14ac:dyDescent="0.25">
      <c r="B28" s="38"/>
      <c r="C28" s="38" t="s">
        <v>262</v>
      </c>
      <c r="D28" s="38"/>
      <c r="E28" s="38"/>
    </row>
    <row r="29" spans="2:14" x14ac:dyDescent="0.25">
      <c r="D29" t="s">
        <v>348</v>
      </c>
      <c r="F29" t="s">
        <v>166</v>
      </c>
      <c r="I29" t="s">
        <v>1</v>
      </c>
      <c r="L29" t="s">
        <v>835</v>
      </c>
    </row>
    <row r="30" spans="2:14" x14ac:dyDescent="0.25">
      <c r="C30" s="12" t="s">
        <v>58</v>
      </c>
      <c r="D30" s="12" t="s">
        <v>55</v>
      </c>
      <c r="E30" s="12" t="s">
        <v>45</v>
      </c>
      <c r="F30" s="12" t="s">
        <v>58</v>
      </c>
      <c r="G30" s="12" t="s">
        <v>55</v>
      </c>
      <c r="H30" s="12" t="s">
        <v>45</v>
      </c>
      <c r="I30" s="12" t="s">
        <v>58</v>
      </c>
      <c r="J30" s="12" t="s">
        <v>55</v>
      </c>
      <c r="K30" s="12" t="s">
        <v>45</v>
      </c>
      <c r="L30" s="12" t="s">
        <v>58</v>
      </c>
      <c r="M30" s="12" t="s">
        <v>55</v>
      </c>
      <c r="N30" s="12" t="s">
        <v>45</v>
      </c>
    </row>
    <row r="31" spans="2:14" x14ac:dyDescent="0.25">
      <c r="C31" s="12"/>
      <c r="E31" s="13"/>
      <c r="F31" s="12"/>
      <c r="H31" s="13"/>
      <c r="I31" s="12"/>
      <c r="K31" s="13"/>
      <c r="L31" s="12"/>
      <c r="N31" s="13"/>
    </row>
    <row r="32" spans="2:14" x14ac:dyDescent="0.25">
      <c r="C32" s="12">
        <v>201503</v>
      </c>
      <c r="D32" s="12">
        <v>23.076920000000001</v>
      </c>
      <c r="E32" s="12">
        <v>156</v>
      </c>
      <c r="F32" s="12">
        <v>201503</v>
      </c>
      <c r="G32" s="12">
        <v>18.25834</v>
      </c>
      <c r="H32" s="12">
        <v>3089</v>
      </c>
      <c r="I32" s="12">
        <v>201503</v>
      </c>
      <c r="J32" s="12">
        <v>14.42543</v>
      </c>
      <c r="K32" s="12">
        <v>409</v>
      </c>
      <c r="L32" s="12">
        <v>201503</v>
      </c>
      <c r="M32" s="12">
        <v>17.758849999999999</v>
      </c>
      <c r="N32" s="12">
        <v>1526</v>
      </c>
    </row>
    <row r="33" spans="2:16" x14ac:dyDescent="0.25">
      <c r="C33" s="12">
        <v>201601</v>
      </c>
      <c r="D33" s="12">
        <v>40.336129999999997</v>
      </c>
      <c r="E33" s="12">
        <v>119</v>
      </c>
      <c r="F33" s="12">
        <v>201601</v>
      </c>
      <c r="G33" s="12">
        <v>26.249040000000001</v>
      </c>
      <c r="H33" s="12">
        <v>2602</v>
      </c>
      <c r="I33" s="12">
        <v>201601</v>
      </c>
      <c r="J33" s="12">
        <v>23.2</v>
      </c>
      <c r="K33" s="12">
        <v>250</v>
      </c>
      <c r="L33" s="12">
        <v>201601</v>
      </c>
      <c r="M33" s="12">
        <v>24.0717</v>
      </c>
      <c r="N33" s="12">
        <v>781</v>
      </c>
    </row>
    <row r="34" spans="2:16" x14ac:dyDescent="0.25">
      <c r="C34" s="12">
        <v>201602</v>
      </c>
      <c r="D34" s="12">
        <v>40.833329999999997</v>
      </c>
      <c r="E34" s="12">
        <v>120</v>
      </c>
      <c r="F34" s="12">
        <v>201602</v>
      </c>
      <c r="G34" s="12">
        <v>31.94792</v>
      </c>
      <c r="H34" s="12">
        <v>1997</v>
      </c>
      <c r="I34" s="12">
        <v>201602</v>
      </c>
      <c r="J34" s="12">
        <v>20.447279999999999</v>
      </c>
      <c r="K34" s="12">
        <v>313</v>
      </c>
      <c r="L34" s="12">
        <v>201602</v>
      </c>
      <c r="M34" s="12">
        <v>24.581939999999999</v>
      </c>
      <c r="N34" s="12">
        <v>598</v>
      </c>
    </row>
    <row r="35" spans="2:16" x14ac:dyDescent="0.25">
      <c r="C35" s="12">
        <v>201603</v>
      </c>
      <c r="D35" s="12">
        <v>24.025970000000001</v>
      </c>
      <c r="E35" s="12">
        <v>154</v>
      </c>
      <c r="F35" s="12">
        <v>201603</v>
      </c>
      <c r="G35" s="12">
        <v>29.429960000000001</v>
      </c>
      <c r="H35" s="12">
        <v>2263</v>
      </c>
      <c r="I35" s="12">
        <v>201603</v>
      </c>
      <c r="J35" s="12">
        <v>26.380369999999999</v>
      </c>
      <c r="K35" s="12">
        <v>326</v>
      </c>
      <c r="L35" s="12">
        <v>201603</v>
      </c>
      <c r="M35" s="12">
        <v>23.94604</v>
      </c>
      <c r="N35" s="12">
        <v>593</v>
      </c>
    </row>
    <row r="36" spans="2:16" x14ac:dyDescent="0.25">
      <c r="C36" s="12">
        <v>201701</v>
      </c>
      <c r="D36" s="12">
        <v>24.193549999999998</v>
      </c>
      <c r="E36" s="12">
        <v>62</v>
      </c>
      <c r="F36" s="12">
        <v>201701</v>
      </c>
      <c r="G36" s="12">
        <v>34.259259999999998</v>
      </c>
      <c r="H36" s="12">
        <v>1944</v>
      </c>
      <c r="I36" s="12">
        <v>201701</v>
      </c>
      <c r="J36" s="12">
        <v>25.868729999999999</v>
      </c>
      <c r="K36" s="12">
        <v>259</v>
      </c>
      <c r="L36" s="12">
        <v>201701</v>
      </c>
      <c r="M36" s="12">
        <v>36.140349999999998</v>
      </c>
      <c r="N36" s="12">
        <v>285</v>
      </c>
      <c r="P36" s="12">
        <v>800</v>
      </c>
    </row>
    <row r="37" spans="2:16" x14ac:dyDescent="0.25">
      <c r="C37" s="12">
        <v>201702</v>
      </c>
      <c r="D37" s="12">
        <v>27.586210000000001</v>
      </c>
      <c r="E37" s="12">
        <v>116</v>
      </c>
      <c r="F37" s="12">
        <v>201702</v>
      </c>
      <c r="G37" s="12">
        <v>28.75648</v>
      </c>
      <c r="H37" s="12">
        <v>2316</v>
      </c>
      <c r="I37" s="12">
        <v>201702</v>
      </c>
      <c r="J37" s="12">
        <v>26.470590000000001</v>
      </c>
      <c r="K37" s="12">
        <v>340</v>
      </c>
      <c r="L37" s="12">
        <v>201702</v>
      </c>
      <c r="M37" s="12">
        <v>29.530200000000001</v>
      </c>
      <c r="N37" s="12">
        <v>298</v>
      </c>
      <c r="P37" s="12">
        <v>16592</v>
      </c>
    </row>
    <row r="38" spans="2:16" x14ac:dyDescent="0.25">
      <c r="C38" s="12">
        <v>201703</v>
      </c>
      <c r="D38" s="12">
        <v>32.876710000000003</v>
      </c>
      <c r="E38" s="12">
        <v>73</v>
      </c>
      <c r="F38" s="12">
        <v>201703</v>
      </c>
      <c r="G38" s="12">
        <v>38.345230000000001</v>
      </c>
      <c r="H38" s="12">
        <v>2381</v>
      </c>
      <c r="I38" s="12">
        <v>201703</v>
      </c>
      <c r="J38" s="12">
        <v>29.219139999999999</v>
      </c>
      <c r="K38" s="12">
        <v>397</v>
      </c>
      <c r="L38" s="12">
        <v>201703</v>
      </c>
      <c r="M38" s="12">
        <v>25.255099999999999</v>
      </c>
      <c r="N38" s="12">
        <v>392</v>
      </c>
      <c r="P38" s="12">
        <v>2294</v>
      </c>
    </row>
    <row r="39" spans="2:16" x14ac:dyDescent="0.25">
      <c r="C39" s="12"/>
      <c r="E39" s="13"/>
      <c r="F39" s="12"/>
      <c r="H39" s="13"/>
      <c r="I39" s="12"/>
      <c r="K39" s="13"/>
      <c r="L39" s="12"/>
      <c r="N39" s="13"/>
      <c r="P39" s="12">
        <v>4473</v>
      </c>
    </row>
    <row r="40" spans="2:16" x14ac:dyDescent="0.25">
      <c r="C40" s="12" t="s">
        <v>30</v>
      </c>
      <c r="D40" s="12">
        <v>30.125</v>
      </c>
      <c r="E40" s="12">
        <v>800</v>
      </c>
      <c r="F40" s="12" t="s">
        <v>30</v>
      </c>
      <c r="G40" s="12">
        <v>28.9055</v>
      </c>
      <c r="H40" s="12">
        <v>16592</v>
      </c>
      <c r="I40" s="12" t="s">
        <v>30</v>
      </c>
      <c r="J40" s="12">
        <v>23.539670000000001</v>
      </c>
      <c r="K40" s="12">
        <v>2294</v>
      </c>
      <c r="L40" s="12" t="s">
        <v>30</v>
      </c>
      <c r="M40" s="12">
        <v>23.2059</v>
      </c>
      <c r="N40" s="12">
        <v>4473</v>
      </c>
      <c r="P40">
        <f>SUM(P36:P39)</f>
        <v>24159</v>
      </c>
    </row>
    <row r="41" spans="2:16" x14ac:dyDescent="0.25">
      <c r="C41" s="12"/>
      <c r="D41" s="14"/>
      <c r="E41" s="15"/>
      <c r="F41" s="12"/>
      <c r="G41" s="14"/>
      <c r="H41" s="15"/>
      <c r="I41" s="12"/>
      <c r="J41" s="14"/>
      <c r="K41" s="15"/>
      <c r="L41" s="12"/>
      <c r="M41" s="14"/>
      <c r="N41" s="15"/>
    </row>
    <row r="42" spans="2:16" x14ac:dyDescent="0.25">
      <c r="B42" t="s">
        <v>531</v>
      </c>
      <c r="C42" s="43"/>
      <c r="D42" s="38"/>
      <c r="E42" s="38"/>
      <c r="F42" s="38"/>
      <c r="G42" s="38"/>
      <c r="H42" s="38"/>
      <c r="I42" s="38"/>
      <c r="J42" s="38"/>
      <c r="K42" s="38"/>
      <c r="L42" s="43"/>
      <c r="M42" s="38"/>
      <c r="N42" s="38"/>
    </row>
    <row r="68" spans="2:4" x14ac:dyDescent="0.25">
      <c r="B68" t="s">
        <v>532</v>
      </c>
    </row>
    <row r="70" spans="2:4" x14ac:dyDescent="0.25">
      <c r="B70" s="12" t="s">
        <v>29</v>
      </c>
      <c r="C70" s="12" t="s">
        <v>55</v>
      </c>
      <c r="D70" s="12" t="s">
        <v>45</v>
      </c>
    </row>
    <row r="71" spans="2:4" x14ac:dyDescent="0.25">
      <c r="B71" s="12"/>
      <c r="D71" s="13"/>
    </row>
    <row r="72" spans="2:4" x14ac:dyDescent="0.25">
      <c r="B72" s="12" t="s">
        <v>5</v>
      </c>
      <c r="C72" s="12">
        <v>13.586959999999999</v>
      </c>
      <c r="D72" s="12">
        <v>552</v>
      </c>
    </row>
    <row r="73" spans="2:4" x14ac:dyDescent="0.25">
      <c r="B73" s="37">
        <v>888</v>
      </c>
      <c r="C73" s="12">
        <v>8.9152749999999994</v>
      </c>
      <c r="D73" s="12">
        <v>4969</v>
      </c>
    </row>
    <row r="74" spans="2:4" x14ac:dyDescent="0.25">
      <c r="B74" s="12" t="s">
        <v>63</v>
      </c>
      <c r="C74" s="12">
        <v>6.0773479999999998</v>
      </c>
      <c r="D74" s="12">
        <v>2172</v>
      </c>
    </row>
    <row r="75" spans="2:4" x14ac:dyDescent="0.25">
      <c r="B75" s="12" t="s">
        <v>27</v>
      </c>
      <c r="C75" s="12">
        <v>5.6451609999999999</v>
      </c>
      <c r="D75" s="12">
        <v>248</v>
      </c>
    </row>
    <row r="76" spans="2:4" x14ac:dyDescent="0.25">
      <c r="B76" s="12" t="s">
        <v>0</v>
      </c>
      <c r="C76" s="12">
        <v>5.176132</v>
      </c>
      <c r="D76" s="12">
        <v>1391</v>
      </c>
    </row>
    <row r="77" spans="2:4" x14ac:dyDescent="0.25">
      <c r="B77" s="12" t="s">
        <v>3</v>
      </c>
      <c r="C77" s="12">
        <v>5.1226159999999998</v>
      </c>
      <c r="D77" s="12">
        <v>1835</v>
      </c>
    </row>
    <row r="78" spans="2:4" x14ac:dyDescent="0.25">
      <c r="B78" s="12" t="s">
        <v>2</v>
      </c>
      <c r="C78" s="12">
        <v>5.0288870000000001</v>
      </c>
      <c r="D78" s="12">
        <v>7616</v>
      </c>
    </row>
    <row r="79" spans="2:4" x14ac:dyDescent="0.25">
      <c r="B79" s="12" t="s">
        <v>1</v>
      </c>
      <c r="C79" s="12">
        <v>4.1412380000000004</v>
      </c>
      <c r="D79" s="12">
        <v>2294</v>
      </c>
    </row>
    <row r="80" spans="2:4" x14ac:dyDescent="0.25">
      <c r="B80" s="12" t="s">
        <v>6</v>
      </c>
      <c r="C80" s="12">
        <v>3.1148600000000002</v>
      </c>
      <c r="D80" s="12">
        <v>3082</v>
      </c>
    </row>
    <row r="81" spans="2:14" x14ac:dyDescent="0.25">
      <c r="B81" s="12"/>
      <c r="D81" s="13"/>
    </row>
    <row r="82" spans="2:14" x14ac:dyDescent="0.25">
      <c r="B82" s="12" t="s">
        <v>30</v>
      </c>
      <c r="C82" s="12">
        <v>5.8114990000000004</v>
      </c>
      <c r="D82" s="12">
        <v>24159</v>
      </c>
    </row>
    <row r="83" spans="2:14" x14ac:dyDescent="0.25">
      <c r="B83" s="12"/>
      <c r="C83" s="14"/>
      <c r="D83" s="15"/>
    </row>
    <row r="90" spans="2:14" x14ac:dyDescent="0.25">
      <c r="C90" s="38" t="s">
        <v>168</v>
      </c>
      <c r="D90" s="38"/>
      <c r="E90" s="38"/>
    </row>
    <row r="91" spans="2:14" x14ac:dyDescent="0.25">
      <c r="C91" t="s">
        <v>5</v>
      </c>
      <c r="F91" t="s">
        <v>166</v>
      </c>
      <c r="I91" t="s">
        <v>1</v>
      </c>
      <c r="L91" t="s">
        <v>835</v>
      </c>
    </row>
    <row r="92" spans="2:14" x14ac:dyDescent="0.25">
      <c r="C92" s="12" t="s">
        <v>58</v>
      </c>
      <c r="D92" s="12" t="s">
        <v>55</v>
      </c>
      <c r="E92" s="12" t="s">
        <v>45</v>
      </c>
      <c r="F92" s="12" t="s">
        <v>58</v>
      </c>
      <c r="G92" s="12" t="s">
        <v>55</v>
      </c>
      <c r="H92" s="12" t="s">
        <v>45</v>
      </c>
      <c r="I92" s="12" t="s">
        <v>58</v>
      </c>
      <c r="J92" s="12" t="s">
        <v>55</v>
      </c>
      <c r="K92" s="12" t="s">
        <v>45</v>
      </c>
      <c r="L92" s="12" t="s">
        <v>58</v>
      </c>
      <c r="M92" s="12" t="s">
        <v>55</v>
      </c>
      <c r="N92" s="12" t="s">
        <v>45</v>
      </c>
    </row>
    <row r="93" spans="2:14" x14ac:dyDescent="0.25">
      <c r="C93" s="12"/>
      <c r="E93" s="13"/>
      <c r="F93" s="12"/>
      <c r="H93" s="13"/>
      <c r="I93" s="12"/>
      <c r="K93" s="13"/>
      <c r="L93" s="12"/>
      <c r="N93" s="13"/>
    </row>
    <row r="94" spans="2:14" x14ac:dyDescent="0.25">
      <c r="C94" s="12">
        <v>201503</v>
      </c>
      <c r="D94" s="12">
        <v>3.4482759999999999</v>
      </c>
      <c r="E94" s="12">
        <v>87</v>
      </c>
      <c r="F94" s="12">
        <v>201503</v>
      </c>
      <c r="G94" s="12">
        <v>0.84169629999999995</v>
      </c>
      <c r="H94" s="12">
        <v>3089</v>
      </c>
      <c r="I94" s="12">
        <v>201503</v>
      </c>
      <c r="J94" s="12">
        <v>0.73349629999999999</v>
      </c>
      <c r="K94" s="12">
        <v>409</v>
      </c>
      <c r="L94" s="12">
        <v>201503</v>
      </c>
      <c r="M94" s="12">
        <v>0.655308</v>
      </c>
      <c r="N94" s="12">
        <v>1526</v>
      </c>
    </row>
    <row r="95" spans="2:14" x14ac:dyDescent="0.25">
      <c r="C95" s="12">
        <v>201601</v>
      </c>
      <c r="D95" s="12">
        <v>27.184470000000001</v>
      </c>
      <c r="E95" s="12">
        <v>103</v>
      </c>
      <c r="F95" s="12">
        <v>201601</v>
      </c>
      <c r="G95" s="12">
        <v>10.107609999999999</v>
      </c>
      <c r="H95" s="12">
        <v>2602</v>
      </c>
      <c r="I95" s="12">
        <v>201601</v>
      </c>
      <c r="J95" s="12">
        <v>6</v>
      </c>
      <c r="K95" s="12">
        <v>250</v>
      </c>
      <c r="L95" s="12">
        <v>201601</v>
      </c>
      <c r="M95" s="12">
        <v>8.3226630000000004</v>
      </c>
      <c r="N95" s="12">
        <v>781</v>
      </c>
    </row>
    <row r="96" spans="2:14" x14ac:dyDescent="0.25">
      <c r="C96" s="12">
        <v>201602</v>
      </c>
      <c r="D96" s="12">
        <v>24.590160000000001</v>
      </c>
      <c r="E96" s="12">
        <v>61</v>
      </c>
      <c r="F96" s="12">
        <v>201602</v>
      </c>
      <c r="G96" s="12">
        <v>9.3640460000000001</v>
      </c>
      <c r="H96" s="12">
        <v>1997</v>
      </c>
      <c r="I96" s="12">
        <v>201602</v>
      </c>
      <c r="J96" s="12">
        <v>3.833866</v>
      </c>
      <c r="K96" s="12">
        <v>313</v>
      </c>
      <c r="L96" s="12">
        <v>201602</v>
      </c>
      <c r="M96" s="12">
        <v>4.8494979999999996</v>
      </c>
      <c r="N96" s="12">
        <v>598</v>
      </c>
    </row>
    <row r="97" spans="2:14" x14ac:dyDescent="0.25">
      <c r="C97" s="12">
        <v>201603</v>
      </c>
      <c r="D97" s="12">
        <v>8.75</v>
      </c>
      <c r="E97" s="12">
        <v>80</v>
      </c>
      <c r="F97" s="12">
        <v>201603</v>
      </c>
      <c r="G97" s="12">
        <v>8.4401240000000008</v>
      </c>
      <c r="H97" s="12">
        <v>2263</v>
      </c>
      <c r="I97" s="12">
        <v>201603</v>
      </c>
      <c r="J97" s="12">
        <v>6.7484659999999996</v>
      </c>
      <c r="K97" s="12">
        <v>326</v>
      </c>
      <c r="L97" s="12">
        <v>201603</v>
      </c>
      <c r="M97" s="12">
        <v>4.047218</v>
      </c>
      <c r="N97" s="12">
        <v>593</v>
      </c>
    </row>
    <row r="98" spans="2:14" x14ac:dyDescent="0.25">
      <c r="C98" s="12">
        <v>201701</v>
      </c>
      <c r="D98" s="12">
        <v>11.32075</v>
      </c>
      <c r="E98" s="12">
        <v>53</v>
      </c>
      <c r="F98" s="12">
        <v>201701</v>
      </c>
      <c r="G98" s="12">
        <v>7.6131690000000001</v>
      </c>
      <c r="H98" s="12">
        <v>1944</v>
      </c>
      <c r="I98" s="12">
        <v>201701</v>
      </c>
      <c r="J98" s="12">
        <v>5.0193050000000001</v>
      </c>
      <c r="K98" s="12">
        <v>259</v>
      </c>
      <c r="L98" s="12">
        <v>201701</v>
      </c>
      <c r="M98" s="12">
        <v>4.5614039999999996</v>
      </c>
      <c r="N98" s="12">
        <v>285</v>
      </c>
    </row>
    <row r="99" spans="2:14" x14ac:dyDescent="0.25">
      <c r="C99" s="12">
        <v>201702</v>
      </c>
      <c r="D99" s="12">
        <v>7.0707069999999996</v>
      </c>
      <c r="E99" s="12">
        <v>99</v>
      </c>
      <c r="F99" s="12">
        <v>201702</v>
      </c>
      <c r="G99" s="12">
        <v>3.411054</v>
      </c>
      <c r="H99" s="12">
        <v>2316</v>
      </c>
      <c r="I99" s="12">
        <v>201702</v>
      </c>
      <c r="J99" s="12">
        <v>3.2352940000000001</v>
      </c>
      <c r="K99" s="12">
        <v>340</v>
      </c>
      <c r="L99" s="12">
        <v>201702</v>
      </c>
      <c r="M99" s="12">
        <v>2.684564</v>
      </c>
      <c r="N99" s="12">
        <v>298</v>
      </c>
    </row>
    <row r="100" spans="2:14" x14ac:dyDescent="0.25">
      <c r="C100" s="12">
        <v>201703</v>
      </c>
      <c r="D100" s="12">
        <v>13.043480000000001</v>
      </c>
      <c r="E100" s="12">
        <v>69</v>
      </c>
      <c r="F100" s="12">
        <v>201703</v>
      </c>
      <c r="G100" s="12">
        <v>6.6358670000000002</v>
      </c>
      <c r="H100" s="12">
        <v>2381</v>
      </c>
      <c r="I100" s="12">
        <v>201703</v>
      </c>
      <c r="J100" s="12">
        <v>4.7858939999999999</v>
      </c>
      <c r="K100" s="12">
        <v>397</v>
      </c>
      <c r="L100" s="12">
        <v>201703</v>
      </c>
      <c r="M100" s="12">
        <v>4.8469389999999999</v>
      </c>
      <c r="N100" s="12">
        <v>392</v>
      </c>
    </row>
    <row r="101" spans="2:14" x14ac:dyDescent="0.25">
      <c r="C101" s="12"/>
      <c r="E101" s="13"/>
      <c r="F101" s="12"/>
      <c r="H101" s="13"/>
      <c r="I101" s="12"/>
      <c r="K101" s="13"/>
      <c r="L101" s="12"/>
      <c r="N101" s="13"/>
    </row>
    <row r="102" spans="2:14" x14ac:dyDescent="0.25">
      <c r="C102" s="12" t="s">
        <v>30</v>
      </c>
      <c r="D102" s="12">
        <v>13.586959999999999</v>
      </c>
      <c r="E102" s="12">
        <v>552</v>
      </c>
      <c r="F102" s="12" t="s">
        <v>30</v>
      </c>
      <c r="G102" s="12">
        <v>6.3404049999999996</v>
      </c>
      <c r="H102" s="12">
        <v>16592</v>
      </c>
      <c r="I102" s="12" t="s">
        <v>30</v>
      </c>
      <c r="J102" s="12">
        <v>4.1412380000000004</v>
      </c>
      <c r="K102" s="12">
        <v>2294</v>
      </c>
      <c r="L102" s="12" t="s">
        <v>30</v>
      </c>
      <c r="M102" s="12">
        <v>3.7558690000000001</v>
      </c>
      <c r="N102" s="12">
        <v>4473</v>
      </c>
    </row>
    <row r="103" spans="2:14" x14ac:dyDescent="0.25">
      <c r="C103" s="12"/>
      <c r="D103" s="14"/>
      <c r="E103" s="15"/>
      <c r="F103" s="12"/>
      <c r="G103" s="14"/>
      <c r="H103" s="15"/>
      <c r="I103" s="12"/>
      <c r="J103" s="14"/>
      <c r="K103" s="15"/>
      <c r="L103" s="12"/>
      <c r="M103" s="14"/>
      <c r="N103" s="15"/>
    </row>
    <row r="105" spans="2:14" x14ac:dyDescent="0.25">
      <c r="B105" t="s">
        <v>532</v>
      </c>
    </row>
    <row r="132" spans="3:3" x14ac:dyDescent="0.25">
      <c r="C132" s="41" t="s">
        <v>270</v>
      </c>
    </row>
    <row r="133" spans="3:3" x14ac:dyDescent="0.25">
      <c r="C133" s="41"/>
    </row>
    <row r="134" spans="3:3" x14ac:dyDescent="0.25">
      <c r="C134" s="41"/>
    </row>
    <row r="135" spans="3:3" x14ac:dyDescent="0.25">
      <c r="C135" s="41" t="s">
        <v>194</v>
      </c>
    </row>
    <row r="136" spans="3:3" x14ac:dyDescent="0.25">
      <c r="C136" s="41" t="s">
        <v>271</v>
      </c>
    </row>
    <row r="137" spans="3:3" x14ac:dyDescent="0.25">
      <c r="C137" s="41" t="s">
        <v>7</v>
      </c>
    </row>
    <row r="138" spans="3:3" x14ac:dyDescent="0.25">
      <c r="C138" s="41" t="s">
        <v>272</v>
      </c>
    </row>
    <row r="139" spans="3:3" x14ac:dyDescent="0.25">
      <c r="C139" s="41"/>
    </row>
    <row r="140" spans="3:3" x14ac:dyDescent="0.25">
      <c r="C140" s="41" t="s">
        <v>8</v>
      </c>
    </row>
    <row r="141" spans="3:3" x14ac:dyDescent="0.25">
      <c r="C141" s="41" t="s">
        <v>273</v>
      </c>
    </row>
    <row r="142" spans="3:3" x14ac:dyDescent="0.25">
      <c r="C142" s="41" t="s">
        <v>9</v>
      </c>
    </row>
    <row r="143" spans="3:3" x14ac:dyDescent="0.25">
      <c r="C143" s="41" t="s">
        <v>10</v>
      </c>
    </row>
    <row r="144" spans="3:3" x14ac:dyDescent="0.25">
      <c r="C144" s="41" t="s">
        <v>274</v>
      </c>
    </row>
    <row r="145" spans="3:3" x14ac:dyDescent="0.25">
      <c r="C145" s="41" t="s">
        <v>275</v>
      </c>
    </row>
    <row r="146" spans="3:3" x14ac:dyDescent="0.25">
      <c r="C146" s="41" t="s">
        <v>276</v>
      </c>
    </row>
    <row r="147" spans="3:3" x14ac:dyDescent="0.25">
      <c r="C147" s="41" t="s">
        <v>277</v>
      </c>
    </row>
    <row r="148" spans="3:3" x14ac:dyDescent="0.25">
      <c r="C148" s="41" t="s">
        <v>278</v>
      </c>
    </row>
    <row r="149" spans="3:3" x14ac:dyDescent="0.25">
      <c r="C149" s="41" t="s">
        <v>279</v>
      </c>
    </row>
    <row r="150" spans="3:3" x14ac:dyDescent="0.25">
      <c r="C150" s="41" t="s">
        <v>280</v>
      </c>
    </row>
    <row r="151" spans="3:3" x14ac:dyDescent="0.25">
      <c r="C151" s="41" t="s">
        <v>281</v>
      </c>
    </row>
    <row r="152" spans="3:3" x14ac:dyDescent="0.25">
      <c r="C152" s="41" t="s">
        <v>11</v>
      </c>
    </row>
    <row r="153" spans="3:3" x14ac:dyDescent="0.25">
      <c r="C153" s="41" t="s">
        <v>12</v>
      </c>
    </row>
    <row r="154" spans="3:3" x14ac:dyDescent="0.25">
      <c r="C154" s="41" t="s">
        <v>282</v>
      </c>
    </row>
    <row r="155" spans="3:3" x14ac:dyDescent="0.25">
      <c r="C155" s="41" t="s">
        <v>283</v>
      </c>
    </row>
    <row r="156" spans="3:3" x14ac:dyDescent="0.25">
      <c r="C156" s="41" t="s">
        <v>284</v>
      </c>
    </row>
    <row r="157" spans="3:3" x14ac:dyDescent="0.25">
      <c r="C157" s="41" t="s">
        <v>285</v>
      </c>
    </row>
    <row r="158" spans="3:3" x14ac:dyDescent="0.25">
      <c r="C158" s="41" t="s">
        <v>286</v>
      </c>
    </row>
    <row r="159" spans="3:3" x14ac:dyDescent="0.25">
      <c r="C159" s="41" t="s">
        <v>287</v>
      </c>
    </row>
    <row r="160" spans="3:3" x14ac:dyDescent="0.25">
      <c r="C160" s="41" t="s">
        <v>11</v>
      </c>
    </row>
    <row r="161" spans="3:3" x14ac:dyDescent="0.25">
      <c r="C161" s="41" t="s">
        <v>288</v>
      </c>
    </row>
    <row r="162" spans="3:3" x14ac:dyDescent="0.25">
      <c r="C162" s="41" t="s">
        <v>289</v>
      </c>
    </row>
    <row r="163" spans="3:3" x14ac:dyDescent="0.25">
      <c r="C163" s="41" t="s">
        <v>8</v>
      </c>
    </row>
    <row r="164" spans="3:3" x14ac:dyDescent="0.25">
      <c r="C164" s="41"/>
    </row>
    <row r="165" spans="3:3" x14ac:dyDescent="0.25">
      <c r="C165" s="41" t="s">
        <v>28</v>
      </c>
    </row>
    <row r="166" spans="3:3" x14ac:dyDescent="0.25">
      <c r="C166" s="41" t="s">
        <v>290</v>
      </c>
    </row>
    <row r="167" spans="3:3" x14ac:dyDescent="0.25">
      <c r="C167" s="41"/>
    </row>
    <row r="168" spans="3:3" x14ac:dyDescent="0.25">
      <c r="C168" s="41"/>
    </row>
    <row r="169" spans="3:3" x14ac:dyDescent="0.25">
      <c r="C169" s="41" t="s">
        <v>194</v>
      </c>
    </row>
    <row r="170" spans="3:3" x14ac:dyDescent="0.25">
      <c r="C170" s="41" t="s">
        <v>291</v>
      </c>
    </row>
    <row r="171" spans="3:3" x14ac:dyDescent="0.25">
      <c r="C171" s="41" t="s">
        <v>7</v>
      </c>
    </row>
    <row r="172" spans="3:3" x14ac:dyDescent="0.25">
      <c r="C172" s="41" t="s">
        <v>292</v>
      </c>
    </row>
    <row r="173" spans="3:3" x14ac:dyDescent="0.25">
      <c r="C173" s="41"/>
    </row>
    <row r="174" spans="3:3" x14ac:dyDescent="0.25">
      <c r="C174" s="41" t="s">
        <v>8</v>
      </c>
    </row>
    <row r="175" spans="3:3" x14ac:dyDescent="0.25">
      <c r="C175" s="41" t="s">
        <v>273</v>
      </c>
    </row>
    <row r="176" spans="3:3" x14ac:dyDescent="0.25">
      <c r="C176" s="41" t="s">
        <v>9</v>
      </c>
    </row>
    <row r="177" spans="3:3" x14ac:dyDescent="0.25">
      <c r="C177" s="41" t="s">
        <v>171</v>
      </c>
    </row>
    <row r="178" spans="3:3" x14ac:dyDescent="0.25">
      <c r="C178" s="41" t="s">
        <v>293</v>
      </c>
    </row>
    <row r="179" spans="3:3" x14ac:dyDescent="0.25">
      <c r="C179" s="41" t="s">
        <v>294</v>
      </c>
    </row>
    <row r="180" spans="3:3" x14ac:dyDescent="0.25">
      <c r="C180" s="41" t="s">
        <v>295</v>
      </c>
    </row>
    <row r="181" spans="3:3" x14ac:dyDescent="0.25">
      <c r="C181" s="41" t="s">
        <v>11</v>
      </c>
    </row>
    <row r="182" spans="3:3" x14ac:dyDescent="0.25">
      <c r="C182" s="41" t="s">
        <v>12</v>
      </c>
    </row>
    <row r="183" spans="3:3" x14ac:dyDescent="0.25">
      <c r="C183" s="41" t="s">
        <v>296</v>
      </c>
    </row>
    <row r="184" spans="3:3" x14ac:dyDescent="0.25">
      <c r="C184" s="41" t="s">
        <v>297</v>
      </c>
    </row>
    <row r="185" spans="3:3" x14ac:dyDescent="0.25">
      <c r="C185" s="41" t="s">
        <v>298</v>
      </c>
    </row>
    <row r="186" spans="3:3" x14ac:dyDescent="0.25">
      <c r="C186" s="41" t="s">
        <v>299</v>
      </c>
    </row>
    <row r="187" spans="3:3" x14ac:dyDescent="0.25">
      <c r="C187" s="41" t="s">
        <v>300</v>
      </c>
    </row>
    <row r="188" spans="3:3" x14ac:dyDescent="0.25">
      <c r="C188" s="41" t="s">
        <v>301</v>
      </c>
    </row>
    <row r="189" spans="3:3" x14ac:dyDescent="0.25">
      <c r="C189" s="41" t="s">
        <v>11</v>
      </c>
    </row>
    <row r="190" spans="3:3" x14ac:dyDescent="0.25">
      <c r="C190" s="41" t="s">
        <v>302</v>
      </c>
    </row>
    <row r="191" spans="3:3" x14ac:dyDescent="0.25">
      <c r="C191" s="41" t="s">
        <v>303</v>
      </c>
    </row>
    <row r="192" spans="3:3" x14ac:dyDescent="0.25">
      <c r="C192" s="41" t="s">
        <v>8</v>
      </c>
    </row>
    <row r="193" spans="2:9" x14ac:dyDescent="0.25">
      <c r="C193" s="41"/>
    </row>
    <row r="194" spans="2:9" x14ac:dyDescent="0.25">
      <c r="C194" s="41"/>
    </row>
    <row r="195" spans="2:9" x14ac:dyDescent="0.25">
      <c r="B195" t="s">
        <v>535</v>
      </c>
      <c r="C195" s="41"/>
    </row>
    <row r="196" spans="2:9" x14ac:dyDescent="0.25">
      <c r="B196" t="s">
        <v>534</v>
      </c>
      <c r="C196" s="41"/>
    </row>
    <row r="197" spans="2:9" x14ac:dyDescent="0.25">
      <c r="C197" s="41"/>
    </row>
    <row r="198" spans="2:9" x14ac:dyDescent="0.25">
      <c r="B198" s="17"/>
      <c r="C198" s="17" t="s">
        <v>533</v>
      </c>
      <c r="D198" s="9"/>
      <c r="E198" s="9"/>
      <c r="F198" s="9"/>
      <c r="G198" s="9"/>
      <c r="H198" s="38"/>
      <c r="I198" s="38"/>
    </row>
    <row r="199" spans="2:9" ht="30" x14ac:dyDescent="0.25">
      <c r="B199" s="17" t="s">
        <v>29</v>
      </c>
      <c r="C199" s="82">
        <v>1</v>
      </c>
      <c r="D199" s="82">
        <v>2</v>
      </c>
      <c r="E199" s="82" t="s">
        <v>354</v>
      </c>
      <c r="F199" s="82" t="s">
        <v>355</v>
      </c>
      <c r="G199" s="84" t="s">
        <v>30</v>
      </c>
      <c r="H199" s="38"/>
      <c r="I199" s="43"/>
    </row>
    <row r="200" spans="2:9" x14ac:dyDescent="0.25">
      <c r="B200" s="84"/>
      <c r="C200" s="17"/>
      <c r="D200" s="17"/>
      <c r="E200" s="17"/>
      <c r="F200" s="9"/>
      <c r="G200" s="9"/>
      <c r="H200" s="38"/>
      <c r="I200" s="38"/>
    </row>
    <row r="201" spans="2:9" x14ac:dyDescent="0.25">
      <c r="B201" s="84" t="s">
        <v>5</v>
      </c>
      <c r="C201" s="17">
        <v>31</v>
      </c>
      <c r="D201" s="17">
        <v>8</v>
      </c>
      <c r="E201" s="17">
        <v>11</v>
      </c>
      <c r="F201" s="17">
        <v>41</v>
      </c>
      <c r="G201" s="17">
        <v>91</v>
      </c>
      <c r="H201" s="38"/>
      <c r="I201" s="38"/>
    </row>
    <row r="202" spans="2:9" x14ac:dyDescent="0.25">
      <c r="B202" s="84" t="s">
        <v>27</v>
      </c>
      <c r="C202" s="17">
        <v>12</v>
      </c>
      <c r="D202" s="17">
        <v>7</v>
      </c>
      <c r="E202" s="17">
        <v>0</v>
      </c>
      <c r="F202" s="17">
        <v>3</v>
      </c>
      <c r="G202" s="17">
        <v>22</v>
      </c>
      <c r="H202" s="38"/>
      <c r="I202" s="38"/>
    </row>
    <row r="203" spans="2:9" x14ac:dyDescent="0.25">
      <c r="B203" s="84">
        <v>888</v>
      </c>
      <c r="C203" s="17">
        <v>170</v>
      </c>
      <c r="D203" s="17">
        <v>93</v>
      </c>
      <c r="E203" s="17">
        <v>112</v>
      </c>
      <c r="F203" s="17">
        <v>138</v>
      </c>
      <c r="G203" s="17">
        <v>513</v>
      </c>
      <c r="H203" s="38"/>
      <c r="I203" s="38"/>
    </row>
    <row r="204" spans="2:9" x14ac:dyDescent="0.25">
      <c r="B204" s="84" t="s">
        <v>2</v>
      </c>
      <c r="C204" s="17">
        <v>228</v>
      </c>
      <c r="D204" s="17">
        <v>84</v>
      </c>
      <c r="E204" s="17">
        <v>85</v>
      </c>
      <c r="F204" s="17">
        <v>115</v>
      </c>
      <c r="G204" s="17">
        <v>512</v>
      </c>
      <c r="H204" s="38"/>
      <c r="I204" s="38"/>
    </row>
    <row r="205" spans="2:9" x14ac:dyDescent="0.25">
      <c r="B205" s="84" t="s">
        <v>3</v>
      </c>
      <c r="C205" s="17">
        <v>32</v>
      </c>
      <c r="D205" s="17">
        <v>12</v>
      </c>
      <c r="E205" s="17">
        <v>26</v>
      </c>
      <c r="F205" s="17">
        <v>34</v>
      </c>
      <c r="G205" s="17">
        <v>104</v>
      </c>
      <c r="H205" s="38"/>
      <c r="I205" s="38"/>
    </row>
    <row r="206" spans="2:9" x14ac:dyDescent="0.25">
      <c r="B206" s="84" t="s">
        <v>63</v>
      </c>
      <c r="C206" s="17">
        <v>78</v>
      </c>
      <c r="D206" s="17">
        <v>23</v>
      </c>
      <c r="E206" s="17">
        <v>41</v>
      </c>
      <c r="F206" s="17">
        <v>30</v>
      </c>
      <c r="G206" s="17">
        <v>172</v>
      </c>
      <c r="H206" s="38"/>
      <c r="I206" s="38"/>
    </row>
    <row r="207" spans="2:9" x14ac:dyDescent="0.25">
      <c r="B207" s="84" t="s">
        <v>1</v>
      </c>
      <c r="C207" s="17">
        <v>52</v>
      </c>
      <c r="D207" s="17">
        <v>22</v>
      </c>
      <c r="E207" s="17">
        <v>27</v>
      </c>
      <c r="F207" s="17">
        <v>26</v>
      </c>
      <c r="G207" s="17">
        <v>127</v>
      </c>
      <c r="H207" s="38"/>
      <c r="I207" s="38"/>
    </row>
    <row r="208" spans="2:9" x14ac:dyDescent="0.25">
      <c r="B208" s="84" t="s">
        <v>0</v>
      </c>
      <c r="C208" s="17">
        <v>68</v>
      </c>
      <c r="D208" s="17">
        <v>16</v>
      </c>
      <c r="E208" s="17">
        <v>25</v>
      </c>
      <c r="F208" s="17">
        <v>27</v>
      </c>
      <c r="G208" s="17">
        <v>136</v>
      </c>
      <c r="H208" s="38"/>
      <c r="I208" s="38"/>
    </row>
    <row r="209" spans="2:9" x14ac:dyDescent="0.25">
      <c r="B209" s="84" t="s">
        <v>6</v>
      </c>
      <c r="C209" s="17">
        <v>103</v>
      </c>
      <c r="D209" s="17">
        <v>36</v>
      </c>
      <c r="E209" s="17">
        <v>35</v>
      </c>
      <c r="F209" s="17">
        <v>32</v>
      </c>
      <c r="G209" s="17">
        <v>206</v>
      </c>
      <c r="H209" s="38"/>
      <c r="I209" s="38"/>
    </row>
    <row r="210" spans="2:9" x14ac:dyDescent="0.25">
      <c r="B210" s="17"/>
      <c r="C210" s="17"/>
      <c r="D210" s="17"/>
      <c r="E210" s="17"/>
      <c r="F210" s="9"/>
      <c r="G210" s="9"/>
      <c r="H210" s="38"/>
      <c r="I210" s="38"/>
    </row>
    <row r="211" spans="2:9" x14ac:dyDescent="0.25">
      <c r="B211" s="17" t="s">
        <v>30</v>
      </c>
      <c r="C211" s="17">
        <v>774</v>
      </c>
      <c r="D211" s="17">
        <v>301</v>
      </c>
      <c r="E211" s="17">
        <v>362</v>
      </c>
      <c r="F211" s="17">
        <v>446</v>
      </c>
      <c r="G211" s="85">
        <v>1883</v>
      </c>
      <c r="H211" s="38"/>
      <c r="I211" s="38"/>
    </row>
    <row r="212" spans="2:9" x14ac:dyDescent="0.25">
      <c r="B212" s="43"/>
      <c r="C212" s="38"/>
      <c r="D212" s="38"/>
      <c r="E212" s="38"/>
      <c r="F212" s="38"/>
      <c r="G212" s="38"/>
      <c r="H212" s="38"/>
      <c r="I212" s="38"/>
    </row>
    <row r="214" spans="2:9" x14ac:dyDescent="0.25">
      <c r="B214" s="17"/>
      <c r="C214" s="17" t="s">
        <v>533</v>
      </c>
      <c r="D214" s="9"/>
      <c r="E214" s="9"/>
      <c r="F214" s="9"/>
      <c r="G214" s="9"/>
      <c r="H214" s="38"/>
    </row>
    <row r="215" spans="2:9" ht="30" x14ac:dyDescent="0.25">
      <c r="B215" s="17" t="s">
        <v>29</v>
      </c>
      <c r="C215" s="82">
        <v>1</v>
      </c>
      <c r="D215" s="82">
        <v>2</v>
      </c>
      <c r="E215" s="82" t="s">
        <v>354</v>
      </c>
      <c r="F215" s="82" t="s">
        <v>355</v>
      </c>
      <c r="G215" s="84" t="s">
        <v>30</v>
      </c>
      <c r="H215" s="43"/>
    </row>
    <row r="216" spans="2:9" x14ac:dyDescent="0.25">
      <c r="B216" s="17"/>
      <c r="C216" s="17"/>
      <c r="D216" s="17"/>
      <c r="E216" s="9"/>
      <c r="F216" s="9"/>
      <c r="G216" s="9"/>
      <c r="H216" s="38"/>
    </row>
    <row r="217" spans="2:9" x14ac:dyDescent="0.25">
      <c r="B217" s="84" t="s">
        <v>5</v>
      </c>
      <c r="C217" s="17">
        <v>34.07</v>
      </c>
      <c r="D217" s="17">
        <v>8.7899999999999991</v>
      </c>
      <c r="E217" s="17">
        <v>12.09</v>
      </c>
      <c r="F217" s="17">
        <v>45.05</v>
      </c>
      <c r="G217" s="17">
        <v>100</v>
      </c>
      <c r="H217" s="38"/>
    </row>
    <row r="218" spans="2:9" x14ac:dyDescent="0.25">
      <c r="B218" s="84" t="s">
        <v>27</v>
      </c>
      <c r="C218" s="17">
        <v>54.55</v>
      </c>
      <c r="D218" s="17">
        <v>31.82</v>
      </c>
      <c r="E218" s="17">
        <v>0</v>
      </c>
      <c r="F218" s="17">
        <v>13.64</v>
      </c>
      <c r="G218" s="17">
        <v>100</v>
      </c>
      <c r="H218" s="38"/>
    </row>
    <row r="219" spans="2:9" x14ac:dyDescent="0.25">
      <c r="B219" s="84">
        <v>888</v>
      </c>
      <c r="C219" s="17">
        <v>33.14</v>
      </c>
      <c r="D219" s="17">
        <v>18.13</v>
      </c>
      <c r="E219" s="17">
        <v>21.83</v>
      </c>
      <c r="F219" s="17">
        <v>26.9</v>
      </c>
      <c r="G219" s="17">
        <v>100</v>
      </c>
      <c r="H219" s="38"/>
    </row>
    <row r="220" spans="2:9" x14ac:dyDescent="0.25">
      <c r="B220" s="84" t="s">
        <v>2</v>
      </c>
      <c r="C220" s="17">
        <v>44.53</v>
      </c>
      <c r="D220" s="17">
        <v>16.41</v>
      </c>
      <c r="E220" s="17">
        <v>16.600000000000001</v>
      </c>
      <c r="F220" s="17">
        <v>22.46</v>
      </c>
      <c r="G220" s="17">
        <v>100</v>
      </c>
      <c r="H220" s="38"/>
    </row>
    <row r="221" spans="2:9" x14ac:dyDescent="0.25">
      <c r="B221" s="84" t="s">
        <v>3</v>
      </c>
      <c r="C221" s="17">
        <v>30.77</v>
      </c>
      <c r="D221" s="17">
        <v>11.54</v>
      </c>
      <c r="E221" s="17">
        <v>25</v>
      </c>
      <c r="F221" s="17">
        <v>32.69</v>
      </c>
      <c r="G221" s="17">
        <v>100</v>
      </c>
      <c r="H221" s="38"/>
    </row>
    <row r="222" spans="2:9" x14ac:dyDescent="0.25">
      <c r="B222" s="84" t="s">
        <v>63</v>
      </c>
      <c r="C222" s="17">
        <v>45.35</v>
      </c>
      <c r="D222" s="17">
        <v>13.37</v>
      </c>
      <c r="E222" s="17">
        <v>23.84</v>
      </c>
      <c r="F222" s="17">
        <v>17.440000000000001</v>
      </c>
      <c r="G222" s="17">
        <v>100</v>
      </c>
      <c r="H222" s="38"/>
    </row>
    <row r="223" spans="2:9" x14ac:dyDescent="0.25">
      <c r="B223" s="84" t="s">
        <v>1</v>
      </c>
      <c r="C223" s="17">
        <v>40.94</v>
      </c>
      <c r="D223" s="17">
        <v>17.32</v>
      </c>
      <c r="E223" s="17">
        <v>21.26</v>
      </c>
      <c r="F223" s="17">
        <v>20.47</v>
      </c>
      <c r="G223" s="17">
        <v>100</v>
      </c>
      <c r="H223" s="38"/>
    </row>
    <row r="224" spans="2:9" x14ac:dyDescent="0.25">
      <c r="B224" s="84" t="s">
        <v>0</v>
      </c>
      <c r="C224" s="92">
        <v>50</v>
      </c>
      <c r="D224" s="17">
        <v>11.76</v>
      </c>
      <c r="E224" s="17">
        <v>18.38</v>
      </c>
      <c r="F224" s="17">
        <v>19.850000000000001</v>
      </c>
      <c r="G224" s="17">
        <v>100</v>
      </c>
      <c r="H224" s="38"/>
    </row>
    <row r="225" spans="2:8" x14ac:dyDescent="0.25">
      <c r="B225" s="84" t="s">
        <v>6</v>
      </c>
      <c r="C225" s="92">
        <v>50</v>
      </c>
      <c r="D225" s="17">
        <v>17.48</v>
      </c>
      <c r="E225" s="17">
        <v>16.989999999999998</v>
      </c>
      <c r="F225" s="17">
        <v>15.53</v>
      </c>
      <c r="G225" s="17">
        <v>100</v>
      </c>
      <c r="H225" s="38"/>
    </row>
    <row r="226" spans="2:8" x14ac:dyDescent="0.25">
      <c r="B226" s="17"/>
      <c r="C226" s="17"/>
      <c r="D226" s="17"/>
      <c r="E226" s="9"/>
      <c r="F226" s="9"/>
      <c r="G226" s="9"/>
      <c r="H226" s="38"/>
    </row>
    <row r="227" spans="2:8" x14ac:dyDescent="0.25">
      <c r="B227" s="17" t="s">
        <v>30</v>
      </c>
      <c r="C227" s="17">
        <v>41.1</v>
      </c>
      <c r="D227" s="17">
        <v>15.99</v>
      </c>
      <c r="E227" s="17">
        <v>19.22</v>
      </c>
      <c r="F227" s="17">
        <v>23.69</v>
      </c>
      <c r="G227" s="17">
        <v>100</v>
      </c>
      <c r="H227" s="38"/>
    </row>
    <row r="230" spans="2:8" x14ac:dyDescent="0.25">
      <c r="C230" s="41" t="s">
        <v>536</v>
      </c>
    </row>
    <row r="231" spans="2:8" x14ac:dyDescent="0.25">
      <c r="C231" s="41"/>
    </row>
    <row r="232" spans="2:8" x14ac:dyDescent="0.25">
      <c r="C232" s="41"/>
    </row>
    <row r="233" spans="2:8" x14ac:dyDescent="0.25">
      <c r="C233" s="41" t="s">
        <v>194</v>
      </c>
    </row>
    <row r="234" spans="2:8" x14ac:dyDescent="0.25">
      <c r="C234" s="41" t="s">
        <v>537</v>
      </c>
    </row>
    <row r="235" spans="2:8" x14ac:dyDescent="0.25">
      <c r="C235" s="41" t="s">
        <v>7</v>
      </c>
    </row>
    <row r="236" spans="2:8" x14ac:dyDescent="0.25">
      <c r="C236" s="41" t="s">
        <v>538</v>
      </c>
    </row>
    <row r="237" spans="2:8" x14ac:dyDescent="0.25">
      <c r="C237" s="41"/>
    </row>
    <row r="238" spans="2:8" x14ac:dyDescent="0.25">
      <c r="C238" s="41" t="s">
        <v>8</v>
      </c>
    </row>
    <row r="239" spans="2:8" x14ac:dyDescent="0.25">
      <c r="C239" s="41" t="s">
        <v>539</v>
      </c>
    </row>
    <row r="240" spans="2:8" x14ac:dyDescent="0.25">
      <c r="C240" s="41" t="s">
        <v>9</v>
      </c>
    </row>
    <row r="241" spans="3:3" x14ac:dyDescent="0.25">
      <c r="C241" s="41" t="s">
        <v>10</v>
      </c>
    </row>
    <row r="242" spans="3:3" x14ac:dyDescent="0.25">
      <c r="C242" s="41" t="s">
        <v>540</v>
      </c>
    </row>
    <row r="243" spans="3:3" x14ac:dyDescent="0.25">
      <c r="C243" s="41" t="s">
        <v>541</v>
      </c>
    </row>
    <row r="244" spans="3:3" x14ac:dyDescent="0.25">
      <c r="C244" s="41" t="s">
        <v>542</v>
      </c>
    </row>
    <row r="245" spans="3:3" x14ac:dyDescent="0.25">
      <c r="C245" s="41" t="s">
        <v>543</v>
      </c>
    </row>
    <row r="246" spans="3:3" x14ac:dyDescent="0.25">
      <c r="C246" s="41" t="s">
        <v>544</v>
      </c>
    </row>
    <row r="247" spans="3:3" x14ac:dyDescent="0.25">
      <c r="C247" s="41" t="s">
        <v>545</v>
      </c>
    </row>
    <row r="248" spans="3:3" x14ac:dyDescent="0.25">
      <c r="C248" s="41" t="s">
        <v>546</v>
      </c>
    </row>
    <row r="249" spans="3:3" x14ac:dyDescent="0.25">
      <c r="C249" s="41" t="s">
        <v>547</v>
      </c>
    </row>
    <row r="250" spans="3:3" x14ac:dyDescent="0.25">
      <c r="C250" s="41" t="s">
        <v>11</v>
      </c>
    </row>
    <row r="251" spans="3:3" x14ac:dyDescent="0.25">
      <c r="C251" s="41" t="s">
        <v>12</v>
      </c>
    </row>
    <row r="252" spans="3:3" x14ac:dyDescent="0.25">
      <c r="C252" s="41" t="s">
        <v>548</v>
      </c>
    </row>
    <row r="253" spans="3:3" x14ac:dyDescent="0.25">
      <c r="C253" s="41" t="s">
        <v>549</v>
      </c>
    </row>
    <row r="254" spans="3:3" x14ac:dyDescent="0.25">
      <c r="C254" s="41" t="s">
        <v>550</v>
      </c>
    </row>
    <row r="255" spans="3:3" x14ac:dyDescent="0.25">
      <c r="C255" s="41" t="s">
        <v>551</v>
      </c>
    </row>
    <row r="256" spans="3:3" x14ac:dyDescent="0.25">
      <c r="C256" s="41" t="s">
        <v>552</v>
      </c>
    </row>
    <row r="257" spans="3:3" x14ac:dyDescent="0.25">
      <c r="C257" s="41" t="s">
        <v>553</v>
      </c>
    </row>
    <row r="258" spans="3:3" x14ac:dyDescent="0.25">
      <c r="C258" s="41" t="s">
        <v>11</v>
      </c>
    </row>
    <row r="259" spans="3:3" x14ac:dyDescent="0.25">
      <c r="C259" s="41" t="s">
        <v>554</v>
      </c>
    </row>
    <row r="260" spans="3:3" x14ac:dyDescent="0.25">
      <c r="C260" s="41" t="s">
        <v>555</v>
      </c>
    </row>
    <row r="261" spans="3:3" x14ac:dyDescent="0.25">
      <c r="C261" s="41" t="s">
        <v>8</v>
      </c>
    </row>
    <row r="262" spans="3:3" x14ac:dyDescent="0.25">
      <c r="C262" s="41"/>
    </row>
    <row r="263" spans="3:3" x14ac:dyDescent="0.25">
      <c r="C263" s="41" t="s">
        <v>28</v>
      </c>
    </row>
    <row r="264" spans="3:3" x14ac:dyDescent="0.25">
      <c r="C264" s="41" t="s">
        <v>556</v>
      </c>
    </row>
    <row r="265" spans="3:3" x14ac:dyDescent="0.25">
      <c r="C265" s="41"/>
    </row>
    <row r="266" spans="3:3" x14ac:dyDescent="0.25">
      <c r="C266" s="41"/>
    </row>
    <row r="267" spans="3:3" x14ac:dyDescent="0.25">
      <c r="C267" s="41" t="s">
        <v>194</v>
      </c>
    </row>
    <row r="268" spans="3:3" x14ac:dyDescent="0.25">
      <c r="C268" s="41" t="s">
        <v>557</v>
      </c>
    </row>
    <row r="269" spans="3:3" x14ac:dyDescent="0.25">
      <c r="C269" s="41" t="s">
        <v>7</v>
      </c>
    </row>
    <row r="270" spans="3:3" x14ac:dyDescent="0.25">
      <c r="C270" s="41" t="s">
        <v>558</v>
      </c>
    </row>
    <row r="271" spans="3:3" x14ac:dyDescent="0.25">
      <c r="C271" s="41"/>
    </row>
    <row r="272" spans="3:3" x14ac:dyDescent="0.25">
      <c r="C272" s="41" t="s">
        <v>8</v>
      </c>
    </row>
    <row r="273" spans="3:3" x14ac:dyDescent="0.25">
      <c r="C273" s="41" t="s">
        <v>539</v>
      </c>
    </row>
    <row r="274" spans="3:3" x14ac:dyDescent="0.25">
      <c r="C274" s="41" t="s">
        <v>9</v>
      </c>
    </row>
    <row r="275" spans="3:3" x14ac:dyDescent="0.25">
      <c r="C275" s="41" t="s">
        <v>171</v>
      </c>
    </row>
    <row r="276" spans="3:3" x14ac:dyDescent="0.25">
      <c r="C276" s="41" t="s">
        <v>559</v>
      </c>
    </row>
    <row r="277" spans="3:3" x14ac:dyDescent="0.25">
      <c r="C277" s="41" t="s">
        <v>560</v>
      </c>
    </row>
    <row r="278" spans="3:3" x14ac:dyDescent="0.25">
      <c r="C278" s="41" t="s">
        <v>561</v>
      </c>
    </row>
    <row r="279" spans="3:3" x14ac:dyDescent="0.25">
      <c r="C279" s="41" t="s">
        <v>11</v>
      </c>
    </row>
    <row r="280" spans="3:3" x14ac:dyDescent="0.25">
      <c r="C280" s="41" t="s">
        <v>12</v>
      </c>
    </row>
    <row r="281" spans="3:3" x14ac:dyDescent="0.25">
      <c r="C281" s="41" t="s">
        <v>562</v>
      </c>
    </row>
    <row r="282" spans="3:3" x14ac:dyDescent="0.25">
      <c r="C282" s="41" t="s">
        <v>563</v>
      </c>
    </row>
    <row r="283" spans="3:3" x14ac:dyDescent="0.25">
      <c r="C283" s="41" t="s">
        <v>564</v>
      </c>
    </row>
    <row r="284" spans="3:3" x14ac:dyDescent="0.25">
      <c r="C284" s="41" t="s">
        <v>565</v>
      </c>
    </row>
    <row r="285" spans="3:3" x14ac:dyDescent="0.25">
      <c r="C285" s="41" t="s">
        <v>566</v>
      </c>
    </row>
    <row r="286" spans="3:3" x14ac:dyDescent="0.25">
      <c r="C286" s="41" t="s">
        <v>567</v>
      </c>
    </row>
    <row r="287" spans="3:3" x14ac:dyDescent="0.25">
      <c r="C287" s="41" t="s">
        <v>11</v>
      </c>
    </row>
    <row r="288" spans="3:3" x14ac:dyDescent="0.25">
      <c r="C288" s="41" t="s">
        <v>568</v>
      </c>
    </row>
    <row r="289" spans="3:3" x14ac:dyDescent="0.25">
      <c r="C289" s="41" t="s">
        <v>569</v>
      </c>
    </row>
    <row r="290" spans="3:3" x14ac:dyDescent="0.25">
      <c r="C290" s="41" t="s">
        <v>8</v>
      </c>
    </row>
    <row r="291" spans="3:3" x14ac:dyDescent="0.25">
      <c r="C291" s="41"/>
    </row>
    <row r="292" spans="3:3" x14ac:dyDescent="0.25">
      <c r="C292" s="41" t="s">
        <v>28</v>
      </c>
    </row>
    <row r="293" spans="3:3" x14ac:dyDescent="0.25">
      <c r="C293" s="41" t="s">
        <v>28</v>
      </c>
    </row>
    <row r="294" spans="3:3" x14ac:dyDescent="0.25">
      <c r="C294" s="41" t="s">
        <v>28</v>
      </c>
    </row>
    <row r="295" spans="3:3" x14ac:dyDescent="0.25">
      <c r="C295" s="41" t="s">
        <v>570</v>
      </c>
    </row>
    <row r="296" spans="3:3" x14ac:dyDescent="0.25">
      <c r="C296" s="41"/>
    </row>
    <row r="297" spans="3:3" x14ac:dyDescent="0.25">
      <c r="C297" s="41"/>
    </row>
    <row r="298" spans="3:3" x14ac:dyDescent="0.25">
      <c r="C298" s="41" t="s">
        <v>571</v>
      </c>
    </row>
    <row r="299" spans="3:3" x14ac:dyDescent="0.25">
      <c r="C299" s="41" t="s">
        <v>572</v>
      </c>
    </row>
    <row r="300" spans="3:3" x14ac:dyDescent="0.25">
      <c r="C300" s="41" t="s">
        <v>7</v>
      </c>
    </row>
    <row r="301" spans="3:3" x14ac:dyDescent="0.25">
      <c r="C301" s="41" t="s">
        <v>573</v>
      </c>
    </row>
    <row r="302" spans="3:3" x14ac:dyDescent="0.25">
      <c r="C302" s="41"/>
    </row>
    <row r="303" spans="3:3" x14ac:dyDescent="0.25">
      <c r="C303" s="41" t="s">
        <v>8</v>
      </c>
    </row>
    <row r="304" spans="3:3" x14ac:dyDescent="0.25">
      <c r="C304" s="41" t="s">
        <v>574</v>
      </c>
    </row>
    <row r="305" spans="3:3" x14ac:dyDescent="0.25">
      <c r="C305" s="41" t="s">
        <v>9</v>
      </c>
    </row>
    <row r="306" spans="3:3" x14ac:dyDescent="0.25">
      <c r="C306" s="41" t="s">
        <v>10</v>
      </c>
    </row>
    <row r="307" spans="3:3" x14ac:dyDescent="0.25">
      <c r="C307" s="41" t="s">
        <v>575</v>
      </c>
    </row>
    <row r="308" spans="3:3" x14ac:dyDescent="0.25">
      <c r="C308" s="41" t="s">
        <v>576</v>
      </c>
    </row>
    <row r="309" spans="3:3" x14ac:dyDescent="0.25">
      <c r="C309" s="41" t="s">
        <v>577</v>
      </c>
    </row>
    <row r="310" spans="3:3" x14ac:dyDescent="0.25">
      <c r="C310" s="41" t="s">
        <v>578</v>
      </c>
    </row>
    <row r="311" spans="3:3" x14ac:dyDescent="0.25">
      <c r="C311" s="41" t="s">
        <v>579</v>
      </c>
    </row>
    <row r="312" spans="3:3" x14ac:dyDescent="0.25">
      <c r="C312" s="41" t="s">
        <v>580</v>
      </c>
    </row>
    <row r="313" spans="3:3" x14ac:dyDescent="0.25">
      <c r="C313" s="41" t="s">
        <v>581</v>
      </c>
    </row>
    <row r="314" spans="3:3" x14ac:dyDescent="0.25">
      <c r="C314" s="41" t="s">
        <v>582</v>
      </c>
    </row>
    <row r="315" spans="3:3" x14ac:dyDescent="0.25">
      <c r="C315" s="41" t="s">
        <v>11</v>
      </c>
    </row>
    <row r="316" spans="3:3" x14ac:dyDescent="0.25">
      <c r="C316" s="41" t="s">
        <v>12</v>
      </c>
    </row>
    <row r="317" spans="3:3" x14ac:dyDescent="0.25">
      <c r="C317" s="41" t="s">
        <v>583</v>
      </c>
    </row>
    <row r="318" spans="3:3" x14ac:dyDescent="0.25">
      <c r="C318" s="41" t="s">
        <v>584</v>
      </c>
    </row>
    <row r="319" spans="3:3" x14ac:dyDescent="0.25">
      <c r="C319" s="41" t="s">
        <v>585</v>
      </c>
    </row>
    <row r="320" spans="3:3" x14ac:dyDescent="0.25">
      <c r="C320" s="41" t="s">
        <v>586</v>
      </c>
    </row>
    <row r="321" spans="3:3" x14ac:dyDescent="0.25">
      <c r="C321" s="41" t="s">
        <v>587</v>
      </c>
    </row>
    <row r="322" spans="3:3" x14ac:dyDescent="0.25">
      <c r="C322" s="41" t="s">
        <v>588</v>
      </c>
    </row>
    <row r="323" spans="3:3" x14ac:dyDescent="0.25">
      <c r="C323" s="41" t="s">
        <v>11</v>
      </c>
    </row>
    <row r="324" spans="3:3" x14ac:dyDescent="0.25">
      <c r="C324" s="41" t="s">
        <v>589</v>
      </c>
    </row>
    <row r="325" spans="3:3" x14ac:dyDescent="0.25">
      <c r="C325" s="41" t="s">
        <v>9</v>
      </c>
    </row>
    <row r="326" spans="3:3" x14ac:dyDescent="0.25">
      <c r="C326" s="41" t="s">
        <v>590</v>
      </c>
    </row>
    <row r="327" spans="3:3" x14ac:dyDescent="0.25">
      <c r="C327" s="41" t="s">
        <v>591</v>
      </c>
    </row>
    <row r="328" spans="3:3" x14ac:dyDescent="0.25">
      <c r="C328" s="41" t="s">
        <v>592</v>
      </c>
    </row>
    <row r="329" spans="3:3" x14ac:dyDescent="0.25">
      <c r="C329" s="41" t="s">
        <v>8</v>
      </c>
    </row>
    <row r="330" spans="3:3" x14ac:dyDescent="0.25">
      <c r="C330" s="41"/>
    </row>
    <row r="331" spans="3:3" x14ac:dyDescent="0.25">
      <c r="C331" s="41" t="s">
        <v>28</v>
      </c>
    </row>
    <row r="332" spans="3:3" x14ac:dyDescent="0.25">
      <c r="C332" s="41" t="s">
        <v>593</v>
      </c>
    </row>
    <row r="333" spans="3:3" x14ac:dyDescent="0.25">
      <c r="C333" s="41"/>
    </row>
    <row r="334" spans="3:3" x14ac:dyDescent="0.25">
      <c r="C334" s="41" t="s">
        <v>571</v>
      </c>
    </row>
    <row r="335" spans="3:3" x14ac:dyDescent="0.25">
      <c r="C335" s="41" t="s">
        <v>594</v>
      </c>
    </row>
    <row r="336" spans="3:3" x14ac:dyDescent="0.25">
      <c r="C336" s="41" t="s">
        <v>7</v>
      </c>
    </row>
    <row r="337" spans="3:3" x14ac:dyDescent="0.25">
      <c r="C337" s="41" t="s">
        <v>595</v>
      </c>
    </row>
    <row r="338" spans="3:3" x14ac:dyDescent="0.25">
      <c r="C338" s="41"/>
    </row>
    <row r="339" spans="3:3" x14ac:dyDescent="0.25">
      <c r="C339" s="41" t="s">
        <v>8</v>
      </c>
    </row>
    <row r="340" spans="3:3" x14ac:dyDescent="0.25">
      <c r="C340" s="41" t="s">
        <v>574</v>
      </c>
    </row>
    <row r="341" spans="3:3" x14ac:dyDescent="0.25">
      <c r="C341" s="41" t="s">
        <v>9</v>
      </c>
    </row>
    <row r="342" spans="3:3" x14ac:dyDescent="0.25">
      <c r="C342" s="41" t="s">
        <v>171</v>
      </c>
    </row>
    <row r="343" spans="3:3" x14ac:dyDescent="0.25">
      <c r="C343" s="41" t="s">
        <v>596</v>
      </c>
    </row>
    <row r="344" spans="3:3" x14ac:dyDescent="0.25">
      <c r="C344" s="41" t="s">
        <v>597</v>
      </c>
    </row>
    <row r="345" spans="3:3" x14ac:dyDescent="0.25">
      <c r="C345" s="41" t="s">
        <v>598</v>
      </c>
    </row>
    <row r="346" spans="3:3" x14ac:dyDescent="0.25">
      <c r="C346" s="41" t="s">
        <v>11</v>
      </c>
    </row>
    <row r="347" spans="3:3" x14ac:dyDescent="0.25">
      <c r="C347" s="41" t="s">
        <v>12</v>
      </c>
    </row>
    <row r="348" spans="3:3" x14ac:dyDescent="0.25">
      <c r="C348" s="41" t="s">
        <v>599</v>
      </c>
    </row>
    <row r="349" spans="3:3" x14ac:dyDescent="0.25">
      <c r="C349" s="41" t="s">
        <v>600</v>
      </c>
    </row>
    <row r="350" spans="3:3" x14ac:dyDescent="0.25">
      <c r="C350" s="41" t="s">
        <v>601</v>
      </c>
    </row>
    <row r="351" spans="3:3" x14ac:dyDescent="0.25">
      <c r="C351" s="41" t="s">
        <v>602</v>
      </c>
    </row>
    <row r="352" spans="3:3" x14ac:dyDescent="0.25">
      <c r="C352" s="41" t="s">
        <v>603</v>
      </c>
    </row>
    <row r="353" spans="2:12" x14ac:dyDescent="0.25">
      <c r="C353" s="41" t="s">
        <v>604</v>
      </c>
    </row>
    <row r="354" spans="2:12" x14ac:dyDescent="0.25">
      <c r="C354" s="41" t="s">
        <v>11</v>
      </c>
    </row>
    <row r="355" spans="2:12" x14ac:dyDescent="0.25">
      <c r="C355" s="41" t="s">
        <v>605</v>
      </c>
    </row>
    <row r="356" spans="2:12" x14ac:dyDescent="0.25">
      <c r="C356" s="41" t="s">
        <v>9</v>
      </c>
    </row>
    <row r="357" spans="2:12" x14ac:dyDescent="0.25">
      <c r="C357" s="41" t="s">
        <v>606</v>
      </c>
    </row>
    <row r="358" spans="2:12" x14ac:dyDescent="0.25">
      <c r="C358" s="41" t="s">
        <v>607</v>
      </c>
    </row>
    <row r="359" spans="2:12" x14ac:dyDescent="0.25">
      <c r="C359" s="41" t="s">
        <v>608</v>
      </c>
    </row>
    <row r="360" spans="2:12" x14ac:dyDescent="0.25">
      <c r="C360" s="41" t="s">
        <v>8</v>
      </c>
    </row>
    <row r="361" spans="2:12" x14ac:dyDescent="0.25">
      <c r="C361" s="41"/>
    </row>
    <row r="362" spans="2:12" x14ac:dyDescent="0.25">
      <c r="B362" s="41" t="s">
        <v>651</v>
      </c>
      <c r="C362" s="41"/>
    </row>
    <row r="363" spans="2:12" x14ac:dyDescent="0.25">
      <c r="B363" t="s">
        <v>648</v>
      </c>
      <c r="I363" t="s">
        <v>527</v>
      </c>
    </row>
    <row r="364" spans="2:12" x14ac:dyDescent="0.25">
      <c r="B364" s="12" t="s">
        <v>29</v>
      </c>
      <c r="C364" s="12">
        <v>1</v>
      </c>
      <c r="D364" s="12">
        <v>2</v>
      </c>
      <c r="E364" s="12">
        <v>3</v>
      </c>
      <c r="F364" s="12">
        <v>4</v>
      </c>
      <c r="G364" s="12" t="s">
        <v>30</v>
      </c>
      <c r="I364" s="23" t="s">
        <v>649</v>
      </c>
      <c r="J364" s="23" t="s">
        <v>650</v>
      </c>
      <c r="K364" s="23" t="s">
        <v>644</v>
      </c>
      <c r="L364" s="23" t="s">
        <v>522</v>
      </c>
    </row>
    <row r="365" spans="2:12" x14ac:dyDescent="0.25">
      <c r="B365" s="12"/>
      <c r="C365" s="12"/>
      <c r="D365" s="12"/>
      <c r="G365" s="13"/>
      <c r="I365" s="9"/>
      <c r="J365" s="9"/>
      <c r="K365" s="9"/>
      <c r="L365" s="9"/>
    </row>
    <row r="366" spans="2:12" x14ac:dyDescent="0.25">
      <c r="B366" s="37" t="s">
        <v>5</v>
      </c>
      <c r="C366" s="12">
        <v>76.59</v>
      </c>
      <c r="D366" s="12">
        <v>1.41</v>
      </c>
      <c r="E366" s="12">
        <v>18.63</v>
      </c>
      <c r="F366" s="12">
        <v>3.38</v>
      </c>
      <c r="G366" s="12">
        <v>100</v>
      </c>
      <c r="I366" s="89">
        <f t="shared" ref="I366:I374" si="0">F366/(E366+F366)</f>
        <v>0.15356656065424809</v>
      </c>
      <c r="J366" s="89">
        <f t="shared" ref="J366:J374" si="1">D366/(D366+C366)</f>
        <v>1.8076923076923077E-2</v>
      </c>
      <c r="K366" s="20" t="s">
        <v>322</v>
      </c>
      <c r="L366" s="45">
        <f>(I366-J366)</f>
        <v>0.13548963757732502</v>
      </c>
    </row>
    <row r="367" spans="2:12" x14ac:dyDescent="0.25">
      <c r="B367" s="37" t="s">
        <v>27</v>
      </c>
      <c r="C367" s="12">
        <v>97.79</v>
      </c>
      <c r="D367" s="12">
        <v>0.69</v>
      </c>
      <c r="E367" s="12">
        <v>1.41</v>
      </c>
      <c r="F367" s="12">
        <v>0.12</v>
      </c>
      <c r="G367" s="12">
        <v>100</v>
      </c>
      <c r="I367" s="89">
        <f t="shared" si="0"/>
        <v>7.8431372549019621E-2</v>
      </c>
      <c r="J367" s="89">
        <f t="shared" si="1"/>
        <v>7.0064987814784721E-3</v>
      </c>
      <c r="K367" s="20" t="s">
        <v>322</v>
      </c>
      <c r="L367" s="45">
        <f t="shared" ref="L367:L374" si="2">(I367-J367)</f>
        <v>7.1424873767541142E-2</v>
      </c>
    </row>
    <row r="368" spans="2:12" x14ac:dyDescent="0.25">
      <c r="B368" s="37">
        <v>888</v>
      </c>
      <c r="C368" s="12">
        <v>79.14</v>
      </c>
      <c r="D368" s="12">
        <v>2.27</v>
      </c>
      <c r="E368" s="12">
        <v>16.84</v>
      </c>
      <c r="F368" s="12">
        <v>1.75</v>
      </c>
      <c r="G368" s="12">
        <v>100</v>
      </c>
      <c r="I368" s="89">
        <f t="shared" si="0"/>
        <v>9.4136632598171066E-2</v>
      </c>
      <c r="J368" s="89">
        <f t="shared" si="1"/>
        <v>2.7883552389141385E-2</v>
      </c>
      <c r="K368" s="20" t="s">
        <v>322</v>
      </c>
      <c r="L368" s="45">
        <f t="shared" si="2"/>
        <v>6.6253080209029674E-2</v>
      </c>
    </row>
    <row r="369" spans="2:12" x14ac:dyDescent="0.25">
      <c r="B369" s="37" t="s">
        <v>2</v>
      </c>
      <c r="C369" s="12">
        <v>89.74</v>
      </c>
      <c r="D369" s="12">
        <v>1.32</v>
      </c>
      <c r="E369" s="12">
        <v>8.43</v>
      </c>
      <c r="F369" s="12">
        <v>0.52</v>
      </c>
      <c r="G369" s="12">
        <v>100</v>
      </c>
      <c r="I369" s="89">
        <f t="shared" si="0"/>
        <v>5.8100558659217885E-2</v>
      </c>
      <c r="J369" s="89">
        <f t="shared" si="1"/>
        <v>1.4495936745003298E-2</v>
      </c>
      <c r="K369" s="20" t="s">
        <v>322</v>
      </c>
      <c r="L369" s="45">
        <f t="shared" si="2"/>
        <v>4.3604621914214589E-2</v>
      </c>
    </row>
    <row r="370" spans="2:12" x14ac:dyDescent="0.25">
      <c r="B370" s="37" t="s">
        <v>3</v>
      </c>
      <c r="C370" s="12">
        <v>93.98</v>
      </c>
      <c r="D370" s="12">
        <v>1.44</v>
      </c>
      <c r="E370" s="12">
        <v>4.3499999999999996</v>
      </c>
      <c r="F370" s="12">
        <v>0.23</v>
      </c>
      <c r="G370" s="12">
        <v>100</v>
      </c>
      <c r="I370" s="89">
        <f t="shared" si="0"/>
        <v>5.0218340611353711E-2</v>
      </c>
      <c r="J370" s="89">
        <f t="shared" si="1"/>
        <v>1.5091175854118632E-2</v>
      </c>
      <c r="K370" s="20" t="s">
        <v>322</v>
      </c>
      <c r="L370" s="45">
        <f t="shared" si="2"/>
        <v>3.5127164757235083E-2</v>
      </c>
    </row>
    <row r="371" spans="2:12" x14ac:dyDescent="0.25">
      <c r="B371" s="37" t="s">
        <v>63</v>
      </c>
      <c r="C371" s="12">
        <v>85.36</v>
      </c>
      <c r="D371" s="12">
        <v>2.5</v>
      </c>
      <c r="E371" s="12">
        <v>11.33</v>
      </c>
      <c r="F371" s="12">
        <v>0.81</v>
      </c>
      <c r="G371" s="12">
        <v>100</v>
      </c>
      <c r="I371" s="89">
        <f t="shared" si="0"/>
        <v>6.6721581548599668E-2</v>
      </c>
      <c r="J371" s="89">
        <f t="shared" si="1"/>
        <v>2.845435920783064E-2</v>
      </c>
      <c r="K371" s="20" t="s">
        <v>322</v>
      </c>
      <c r="L371" s="45">
        <f t="shared" si="2"/>
        <v>3.8267222340769028E-2</v>
      </c>
    </row>
    <row r="372" spans="2:12" x14ac:dyDescent="0.25">
      <c r="B372" s="37" t="s">
        <v>1</v>
      </c>
      <c r="C372" s="12">
        <v>95.43</v>
      </c>
      <c r="D372" s="12">
        <v>1.81</v>
      </c>
      <c r="E372" s="12">
        <v>2.62</v>
      </c>
      <c r="F372" s="12">
        <v>0.13</v>
      </c>
      <c r="G372" s="12">
        <v>100</v>
      </c>
      <c r="I372" s="89">
        <f t="shared" si="0"/>
        <v>4.7272727272727272E-2</v>
      </c>
      <c r="J372" s="89">
        <f t="shared" si="1"/>
        <v>1.8613739201974493E-2</v>
      </c>
      <c r="K372" s="20" t="s">
        <v>322</v>
      </c>
      <c r="L372" s="45">
        <f t="shared" si="2"/>
        <v>2.8658988070752778E-2</v>
      </c>
    </row>
    <row r="373" spans="2:12" x14ac:dyDescent="0.25">
      <c r="B373" s="37" t="s">
        <v>0</v>
      </c>
      <c r="C373" s="12">
        <v>95.49</v>
      </c>
      <c r="D373" s="12">
        <v>2.2200000000000002</v>
      </c>
      <c r="E373" s="12">
        <v>2.14</v>
      </c>
      <c r="F373" s="12">
        <v>0.15</v>
      </c>
      <c r="G373" s="12">
        <v>100</v>
      </c>
      <c r="I373" s="89">
        <f t="shared" si="0"/>
        <v>6.5502183406113537E-2</v>
      </c>
      <c r="J373" s="89">
        <f t="shared" si="1"/>
        <v>2.2720294749769731E-2</v>
      </c>
      <c r="K373" s="20" t="s">
        <v>322</v>
      </c>
      <c r="L373" s="45">
        <f t="shared" si="2"/>
        <v>4.2781888656343803E-2</v>
      </c>
    </row>
    <row r="374" spans="2:12" x14ac:dyDescent="0.25">
      <c r="B374" s="37" t="s">
        <v>6</v>
      </c>
      <c r="C374" s="12">
        <v>91.94</v>
      </c>
      <c r="D374" s="12">
        <v>2.08</v>
      </c>
      <c r="E374" s="12">
        <v>5.69</v>
      </c>
      <c r="F374" s="12">
        <v>0.28999999999999998</v>
      </c>
      <c r="G374" s="12">
        <v>100</v>
      </c>
      <c r="I374" s="89">
        <f t="shared" si="0"/>
        <v>4.8494983277591969E-2</v>
      </c>
      <c r="J374" s="89">
        <f t="shared" si="1"/>
        <v>2.212295256328441E-2</v>
      </c>
      <c r="K374" s="20" t="s">
        <v>322</v>
      </c>
      <c r="L374" s="45">
        <f t="shared" si="2"/>
        <v>2.6372030714307559E-2</v>
      </c>
    </row>
    <row r="375" spans="2:12" x14ac:dyDescent="0.25">
      <c r="B375" s="12"/>
      <c r="C375" s="12"/>
      <c r="D375" s="12"/>
      <c r="G375" s="13"/>
      <c r="I375" s="9"/>
      <c r="J375" s="9"/>
      <c r="K375" s="9"/>
      <c r="L375" s="9"/>
    </row>
    <row r="376" spans="2:12" x14ac:dyDescent="0.25">
      <c r="B376" s="12" t="s">
        <v>30</v>
      </c>
      <c r="C376" s="12">
        <v>92.14</v>
      </c>
      <c r="D376" s="12">
        <v>1.8</v>
      </c>
      <c r="E376" s="12">
        <v>5.66</v>
      </c>
      <c r="F376" s="12">
        <v>0.4</v>
      </c>
      <c r="G376" s="12">
        <v>100</v>
      </c>
      <c r="I376" s="89">
        <f>F376/(E376+F376)</f>
        <v>6.6006600660066E-2</v>
      </c>
      <c r="J376" s="89">
        <f>D376/(D376+C376)</f>
        <v>1.916116670215031E-2</v>
      </c>
      <c r="K376" s="91" t="s">
        <v>322</v>
      </c>
      <c r="L376" s="45">
        <f>(I376-J376)</f>
        <v>4.684543395791569E-2</v>
      </c>
    </row>
    <row r="379" spans="2:12" x14ac:dyDescent="0.25">
      <c r="C379" t="s">
        <v>646</v>
      </c>
    </row>
    <row r="380" spans="2:12" x14ac:dyDescent="0.25">
      <c r="C380" s="100" t="s">
        <v>645</v>
      </c>
      <c r="D380" s="99" t="s">
        <v>45</v>
      </c>
    </row>
    <row r="381" spans="2:12" x14ac:dyDescent="0.25">
      <c r="B381" s="84" t="s">
        <v>5</v>
      </c>
      <c r="C381" t="s">
        <v>653</v>
      </c>
      <c r="D381" s="74">
        <v>2695</v>
      </c>
    </row>
    <row r="382" spans="2:12" x14ac:dyDescent="0.25">
      <c r="B382" s="84" t="s">
        <v>27</v>
      </c>
      <c r="C382" t="s">
        <v>654</v>
      </c>
      <c r="D382" s="74">
        <v>18569</v>
      </c>
    </row>
    <row r="383" spans="2:12" x14ac:dyDescent="0.25">
      <c r="B383" s="84">
        <v>888</v>
      </c>
      <c r="C383" t="s">
        <v>655</v>
      </c>
      <c r="D383" s="74">
        <v>29268</v>
      </c>
    </row>
    <row r="384" spans="2:12" x14ac:dyDescent="0.25">
      <c r="B384" s="84" t="s">
        <v>2</v>
      </c>
      <c r="C384" t="s">
        <v>656</v>
      </c>
      <c r="D384" s="74">
        <v>98831</v>
      </c>
    </row>
    <row r="385" spans="2:4" x14ac:dyDescent="0.25">
      <c r="B385" s="84" t="s">
        <v>3</v>
      </c>
      <c r="C385" t="s">
        <v>657</v>
      </c>
      <c r="D385" s="74">
        <v>45109</v>
      </c>
    </row>
    <row r="386" spans="2:4" x14ac:dyDescent="0.25">
      <c r="B386" s="84" t="s">
        <v>63</v>
      </c>
      <c r="C386" t="s">
        <v>658</v>
      </c>
      <c r="D386" s="74">
        <v>21162</v>
      </c>
    </row>
    <row r="387" spans="2:4" x14ac:dyDescent="0.25">
      <c r="B387" s="84" t="s">
        <v>1</v>
      </c>
      <c r="C387" t="s">
        <v>659</v>
      </c>
      <c r="D387" s="101">
        <v>99360</v>
      </c>
    </row>
    <row r="388" spans="2:4" x14ac:dyDescent="0.25">
      <c r="B388" s="84" t="s">
        <v>0</v>
      </c>
      <c r="C388" t="s">
        <v>660</v>
      </c>
      <c r="D388" s="74">
        <v>90038</v>
      </c>
    </row>
    <row r="389" spans="2:4" x14ac:dyDescent="0.25">
      <c r="B389" s="84" t="s">
        <v>6</v>
      </c>
      <c r="C389" t="s">
        <v>661</v>
      </c>
      <c r="D389" s="74">
        <v>70585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/>
  </sheetViews>
  <sheetFormatPr defaultRowHeight="15" x14ac:dyDescent="0.25"/>
  <cols>
    <col min="3" max="5" width="12" customWidth="1"/>
    <col min="6" max="6" width="13.7109375" customWidth="1"/>
    <col min="7" max="7" width="12" customWidth="1"/>
    <col min="8" max="8" width="13.42578125" customWidth="1"/>
    <col min="9" max="9" width="18.42578125" customWidth="1"/>
    <col min="10" max="10" width="15.28515625" customWidth="1"/>
    <col min="11" max="11" width="12" customWidth="1"/>
    <col min="12" max="12" width="12.28515625" customWidth="1"/>
  </cols>
  <sheetData>
    <row r="1" spans="1:12" x14ac:dyDescent="0.25">
      <c r="A1" t="s">
        <v>13</v>
      </c>
    </row>
    <row r="6" spans="1:12" x14ac:dyDescent="0.25">
      <c r="C6" t="s">
        <v>634</v>
      </c>
    </row>
    <row r="8" spans="1:12" ht="32.25" customHeight="1" x14ac:dyDescent="0.25">
      <c r="C8" s="9"/>
      <c r="D8" s="20" t="s">
        <v>0</v>
      </c>
      <c r="E8" s="20" t="s">
        <v>6</v>
      </c>
      <c r="F8" s="20" t="s">
        <v>1</v>
      </c>
      <c r="G8" s="20" t="s">
        <v>2</v>
      </c>
      <c r="H8" s="20" t="s">
        <v>3</v>
      </c>
      <c r="I8" s="20" t="s">
        <v>63</v>
      </c>
      <c r="J8" s="20" t="s">
        <v>27</v>
      </c>
      <c r="K8" s="20" t="s">
        <v>5</v>
      </c>
      <c r="L8" s="20">
        <v>888</v>
      </c>
    </row>
    <row r="9" spans="1:12" x14ac:dyDescent="0.25">
      <c r="C9" s="96" t="s">
        <v>0</v>
      </c>
      <c r="D9" s="89">
        <v>0</v>
      </c>
      <c r="E9" s="89">
        <v>0.22627122810227901</v>
      </c>
      <c r="F9" s="89">
        <v>0.151719086752375</v>
      </c>
      <c r="G9" s="89">
        <v>0.36700054931707199</v>
      </c>
      <c r="H9" s="89">
        <v>0.30241129671035399</v>
      </c>
      <c r="I9" s="89">
        <v>0.34195379278865801</v>
      </c>
      <c r="J9" s="89">
        <v>0.40274647263331298</v>
      </c>
      <c r="K9" s="89">
        <v>0.69264207594213101</v>
      </c>
      <c r="L9" s="89">
        <v>0.32013678249386901</v>
      </c>
    </row>
    <row r="10" spans="1:12" x14ac:dyDescent="0.25">
      <c r="C10" s="96" t="s">
        <v>6</v>
      </c>
      <c r="D10" s="89">
        <v>0.22627122810227901</v>
      </c>
      <c r="E10" s="89">
        <v>0</v>
      </c>
      <c r="F10" s="89">
        <v>0.22753765657282199</v>
      </c>
      <c r="G10" s="89">
        <v>0.20679156025273401</v>
      </c>
      <c r="H10" s="89">
        <v>0.23814395965864399</v>
      </c>
      <c r="I10" s="89">
        <v>0.19690136424121199</v>
      </c>
      <c r="J10" s="89">
        <v>0.48861506030637902</v>
      </c>
      <c r="K10" s="89">
        <v>0.62052177711646594</v>
      </c>
      <c r="L10" s="89">
        <v>0.22014328685388601</v>
      </c>
    </row>
    <row r="11" spans="1:12" x14ac:dyDescent="0.25">
      <c r="C11" s="96" t="s">
        <v>1</v>
      </c>
      <c r="D11" s="89">
        <v>0.151719086752375</v>
      </c>
      <c r="E11" s="89">
        <v>0.22753765657282199</v>
      </c>
      <c r="F11" s="89">
        <v>0</v>
      </c>
      <c r="G11" s="89">
        <v>0.33093508858556803</v>
      </c>
      <c r="H11" s="89">
        <v>0.24394974638314801</v>
      </c>
      <c r="I11" s="89">
        <v>0.34742725136029501</v>
      </c>
      <c r="J11" s="89">
        <v>0.42237414271402401</v>
      </c>
      <c r="K11" s="89">
        <v>0.69650585004911802</v>
      </c>
      <c r="L11" s="89">
        <v>0.325222978446227</v>
      </c>
    </row>
    <row r="12" spans="1:12" x14ac:dyDescent="0.25">
      <c r="C12" s="96" t="s">
        <v>2</v>
      </c>
      <c r="D12" s="89">
        <v>0.36700054931707199</v>
      </c>
      <c r="E12" s="89">
        <v>0.20679156025273401</v>
      </c>
      <c r="F12" s="89">
        <v>0.33093508858556803</v>
      </c>
      <c r="G12" s="89">
        <v>0</v>
      </c>
      <c r="H12" s="89">
        <v>0.239228299004379</v>
      </c>
      <c r="I12" s="89">
        <v>0.22346984531153799</v>
      </c>
      <c r="J12" s="89">
        <v>0.60432154897456303</v>
      </c>
      <c r="K12" s="89">
        <v>0.58475287793729402</v>
      </c>
      <c r="L12" s="89">
        <v>0.23611631470847799</v>
      </c>
    </row>
    <row r="13" spans="1:12" x14ac:dyDescent="0.25">
      <c r="C13" s="96" t="s">
        <v>3</v>
      </c>
      <c r="D13" s="89">
        <v>0.30241129671035399</v>
      </c>
      <c r="E13" s="89">
        <v>0.23814395965864399</v>
      </c>
      <c r="F13" s="89">
        <v>0.24394974638314801</v>
      </c>
      <c r="G13" s="89">
        <v>0.239228299004379</v>
      </c>
      <c r="H13" s="89">
        <v>0</v>
      </c>
      <c r="I13" s="89">
        <v>0.29290724352384201</v>
      </c>
      <c r="J13" s="89">
        <v>0.51840144819015399</v>
      </c>
      <c r="K13" s="89">
        <v>0.676750438097107</v>
      </c>
      <c r="L13" s="89">
        <v>0.31000252282253798</v>
      </c>
    </row>
    <row r="14" spans="1:12" x14ac:dyDescent="0.25">
      <c r="C14" s="96" t="s">
        <v>63</v>
      </c>
      <c r="D14" s="89">
        <v>0.34195379278865801</v>
      </c>
      <c r="E14" s="89">
        <v>0.19690136424121199</v>
      </c>
      <c r="F14" s="89">
        <v>0.34742725136029501</v>
      </c>
      <c r="G14" s="89">
        <v>0.22346984531153799</v>
      </c>
      <c r="H14" s="89">
        <v>0.29290724352384201</v>
      </c>
      <c r="I14" s="89">
        <v>0</v>
      </c>
      <c r="J14" s="89">
        <v>0.56995393047245901</v>
      </c>
      <c r="K14" s="89">
        <v>0.58355873946368697</v>
      </c>
      <c r="L14" s="89">
        <v>0.20950097440526999</v>
      </c>
    </row>
    <row r="15" spans="1:12" x14ac:dyDescent="0.25">
      <c r="C15" s="96" t="s">
        <v>27</v>
      </c>
      <c r="D15" s="89">
        <v>0.40274647263331298</v>
      </c>
      <c r="E15" s="89">
        <v>0.48861506030637902</v>
      </c>
      <c r="F15" s="89">
        <v>0.42237414271402401</v>
      </c>
      <c r="G15" s="89">
        <v>0.60432154897456303</v>
      </c>
      <c r="H15" s="89">
        <v>0.51840144819015399</v>
      </c>
      <c r="I15" s="89">
        <v>0.56995393047245901</v>
      </c>
      <c r="J15" s="89">
        <v>0</v>
      </c>
      <c r="K15" s="89">
        <v>0.83366594300744601</v>
      </c>
      <c r="L15" s="89">
        <v>0.55350300439259403</v>
      </c>
    </row>
    <row r="16" spans="1:12" x14ac:dyDescent="0.25">
      <c r="C16" s="96" t="s">
        <v>5</v>
      </c>
      <c r="D16" s="89">
        <v>0.69264207594213101</v>
      </c>
      <c r="E16" s="89">
        <v>0.62052177711646594</v>
      </c>
      <c r="F16" s="89">
        <v>0.69650585004911802</v>
      </c>
      <c r="G16" s="89">
        <v>0.58475287793729402</v>
      </c>
      <c r="H16" s="89">
        <v>0.676750438097107</v>
      </c>
      <c r="I16" s="89">
        <v>0.58355873946368697</v>
      </c>
      <c r="J16" s="89">
        <v>0.83366594300744601</v>
      </c>
      <c r="K16" s="89">
        <v>0</v>
      </c>
      <c r="L16" s="89">
        <v>0.49747577239644097</v>
      </c>
    </row>
    <row r="17" spans="3:12" x14ac:dyDescent="0.25">
      <c r="C17" s="96">
        <v>888</v>
      </c>
      <c r="D17" s="89">
        <v>0.32013678249386901</v>
      </c>
      <c r="E17" s="89">
        <v>0.22014328685388601</v>
      </c>
      <c r="F17" s="89">
        <v>0.325222978446227</v>
      </c>
      <c r="G17" s="89">
        <v>0.23611631470847799</v>
      </c>
      <c r="H17" s="89">
        <v>0.31000252282253798</v>
      </c>
      <c r="I17" s="89">
        <v>0.20950097440526999</v>
      </c>
      <c r="J17" s="89">
        <v>0.55350300439259403</v>
      </c>
      <c r="K17" s="89">
        <v>0.49747577239644097</v>
      </c>
      <c r="L17" s="89">
        <v>0</v>
      </c>
    </row>
    <row r="21" spans="3:12" x14ac:dyDescent="0.25">
      <c r="C21" t="s">
        <v>633</v>
      </c>
    </row>
    <row r="23" spans="3:12" ht="30" customHeight="1" x14ac:dyDescent="0.25">
      <c r="C23" s="9"/>
      <c r="D23" s="20" t="s">
        <v>0</v>
      </c>
      <c r="E23" s="20" t="s">
        <v>6</v>
      </c>
      <c r="F23" s="20" t="s">
        <v>1</v>
      </c>
      <c r="G23" s="20" t="s">
        <v>2</v>
      </c>
      <c r="H23" s="20" t="s">
        <v>3</v>
      </c>
      <c r="I23" s="20" t="s">
        <v>63</v>
      </c>
      <c r="J23" s="20" t="s">
        <v>27</v>
      </c>
      <c r="K23" s="20" t="s">
        <v>5</v>
      </c>
      <c r="L23" s="20">
        <v>888</v>
      </c>
    </row>
    <row r="24" spans="3:12" x14ac:dyDescent="0.25">
      <c r="C24" s="96" t="s">
        <v>0</v>
      </c>
      <c r="D24" s="89">
        <v>0</v>
      </c>
      <c r="E24" s="89">
        <v>0.222125339068628</v>
      </c>
      <c r="F24" s="89">
        <v>0.13534083292701199</v>
      </c>
      <c r="G24" s="89">
        <v>0.36389765155503401</v>
      </c>
      <c r="H24" s="89">
        <v>0.29637998984159702</v>
      </c>
      <c r="I24" s="89">
        <v>0.33802688642052298</v>
      </c>
      <c r="J24" s="89">
        <v>0.36401875520187899</v>
      </c>
      <c r="K24" s="89">
        <v>0.69006821999451595</v>
      </c>
      <c r="L24" s="89">
        <v>0.31617035067499</v>
      </c>
    </row>
    <row r="25" spans="3:12" x14ac:dyDescent="0.25">
      <c r="C25" s="96" t="s">
        <v>6</v>
      </c>
      <c r="D25" s="89">
        <v>0.222125339068628</v>
      </c>
      <c r="E25" s="89">
        <v>0</v>
      </c>
      <c r="F25" s="89">
        <v>0.21733289288992799</v>
      </c>
      <c r="G25" s="89">
        <v>0.20622653407361899</v>
      </c>
      <c r="H25" s="89">
        <v>0.23446239036924099</v>
      </c>
      <c r="I25" s="89">
        <v>0.195093593576946</v>
      </c>
      <c r="J25" s="89">
        <v>0.460944432276014</v>
      </c>
      <c r="K25" s="89">
        <v>0.61939431233876896</v>
      </c>
      <c r="L25" s="89">
        <v>0.21858651914359301</v>
      </c>
    </row>
    <row r="26" spans="3:12" x14ac:dyDescent="0.25">
      <c r="C26" s="96" t="s">
        <v>1</v>
      </c>
      <c r="D26" s="89">
        <v>0.13534083292701199</v>
      </c>
      <c r="E26" s="89">
        <v>0.21733289288992799</v>
      </c>
      <c r="F26" s="89">
        <v>0</v>
      </c>
      <c r="G26" s="89">
        <v>0.32350269076857402</v>
      </c>
      <c r="H26" s="89">
        <v>0.23187668786351301</v>
      </c>
      <c r="I26" s="89">
        <v>0.33933316860302698</v>
      </c>
      <c r="J26" s="89">
        <v>0.38458473495605999</v>
      </c>
      <c r="K26" s="89">
        <v>0.69196550825377301</v>
      </c>
      <c r="L26" s="89">
        <v>0.31657507983824101</v>
      </c>
    </row>
    <row r="27" spans="3:12" x14ac:dyDescent="0.25">
      <c r="C27" s="96" t="s">
        <v>2</v>
      </c>
      <c r="D27" s="89">
        <v>0.36389765155503401</v>
      </c>
      <c r="E27" s="89">
        <v>0.20622653407361899</v>
      </c>
      <c r="F27" s="89">
        <v>0.32350269076857402</v>
      </c>
      <c r="G27" s="89">
        <v>0</v>
      </c>
      <c r="H27" s="89">
        <v>0.23560882420774701</v>
      </c>
      <c r="I27" s="89">
        <v>0.22186738630779301</v>
      </c>
      <c r="J27" s="89">
        <v>0.58313829028734399</v>
      </c>
      <c r="K27" s="89">
        <v>0.58341025427381599</v>
      </c>
      <c r="L27" s="89">
        <v>0.23440517276112899</v>
      </c>
    </row>
    <row r="28" spans="3:12" x14ac:dyDescent="0.25">
      <c r="C28" s="96" t="s">
        <v>3</v>
      </c>
      <c r="D28" s="89">
        <v>0.29637998984159702</v>
      </c>
      <c r="E28" s="89">
        <v>0.23446239036924099</v>
      </c>
      <c r="F28" s="89">
        <v>0.23187668786351301</v>
      </c>
      <c r="G28" s="89">
        <v>0.23560882420774701</v>
      </c>
      <c r="H28" s="89">
        <v>0</v>
      </c>
      <c r="I28" s="89">
        <v>0.28903003123716797</v>
      </c>
      <c r="J28" s="89">
        <v>0.49290182837601498</v>
      </c>
      <c r="K28" s="89">
        <v>0.67406711818058096</v>
      </c>
      <c r="L28" s="89">
        <v>0.30602604075834799</v>
      </c>
    </row>
    <row r="29" spans="3:12" x14ac:dyDescent="0.25">
      <c r="C29" s="96" t="s">
        <v>63</v>
      </c>
      <c r="D29" s="89">
        <v>0.33802688642052298</v>
      </c>
      <c r="E29" s="89">
        <v>0.195093593576946</v>
      </c>
      <c r="F29" s="89">
        <v>0.33933316860302698</v>
      </c>
      <c r="G29" s="89">
        <v>0.22186738630779301</v>
      </c>
      <c r="H29" s="89">
        <v>0.28903003123716797</v>
      </c>
      <c r="I29" s="89">
        <v>0</v>
      </c>
      <c r="J29" s="89">
        <v>0.54646898910078301</v>
      </c>
      <c r="K29" s="89">
        <v>0.58237574527847902</v>
      </c>
      <c r="L29" s="89">
        <v>0.207823940145304</v>
      </c>
    </row>
    <row r="30" spans="3:12" x14ac:dyDescent="0.25">
      <c r="C30" s="96" t="s">
        <v>27</v>
      </c>
      <c r="D30" s="89">
        <v>0.36401875520187899</v>
      </c>
      <c r="E30" s="89">
        <v>0.460944432276014</v>
      </c>
      <c r="F30" s="89">
        <v>0.38458473495605999</v>
      </c>
      <c r="G30" s="89">
        <v>0.58313829028734399</v>
      </c>
      <c r="H30" s="89">
        <v>0.49290182837601498</v>
      </c>
      <c r="I30" s="89">
        <v>0.54646898910078301</v>
      </c>
      <c r="J30" s="89">
        <v>0</v>
      </c>
      <c r="K30" s="89">
        <v>0.82012329906470405</v>
      </c>
      <c r="L30" s="89">
        <v>0.529669506042453</v>
      </c>
    </row>
    <row r="31" spans="3:12" x14ac:dyDescent="0.25">
      <c r="C31" s="96" t="s">
        <v>5</v>
      </c>
      <c r="D31" s="89">
        <v>0.69006821999451595</v>
      </c>
      <c r="E31" s="89">
        <v>0.61939431233876896</v>
      </c>
      <c r="F31" s="89">
        <v>0.69196550825377301</v>
      </c>
      <c r="G31" s="89">
        <v>0.58341025427381599</v>
      </c>
      <c r="H31" s="89">
        <v>0.67406711818058096</v>
      </c>
      <c r="I31" s="89">
        <v>0.58237574527847902</v>
      </c>
      <c r="J31" s="89">
        <v>0.82012329906470405</v>
      </c>
      <c r="K31" s="89">
        <v>0</v>
      </c>
      <c r="L31" s="89">
        <v>0.49659643004417597</v>
      </c>
    </row>
    <row r="32" spans="3:12" x14ac:dyDescent="0.25">
      <c r="C32" s="96">
        <v>888</v>
      </c>
      <c r="D32" s="89">
        <v>0.31617035067499</v>
      </c>
      <c r="E32" s="89">
        <v>0.21858651914359301</v>
      </c>
      <c r="F32" s="89">
        <v>0.31657507983824101</v>
      </c>
      <c r="G32" s="89">
        <v>0.23440517276112899</v>
      </c>
      <c r="H32" s="89">
        <v>0.30602604075834799</v>
      </c>
      <c r="I32" s="89">
        <v>0.207823940145304</v>
      </c>
      <c r="J32" s="89">
        <v>0.529669506042453</v>
      </c>
      <c r="K32" s="89">
        <v>0.49659643004417597</v>
      </c>
      <c r="L32" s="89">
        <v>0</v>
      </c>
    </row>
    <row r="35" spans="3:3" x14ac:dyDescent="0.25">
      <c r="C35" t="s">
        <v>643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RowHeight="15" x14ac:dyDescent="0.25"/>
  <cols>
    <col min="3" max="4" width="13.5703125" customWidth="1"/>
    <col min="5" max="6" width="11.42578125" customWidth="1"/>
    <col min="7" max="7" width="10.5703125" customWidth="1"/>
    <col min="8" max="8" width="12.140625" customWidth="1"/>
  </cols>
  <sheetData>
    <row r="1" spans="1:8" x14ac:dyDescent="0.25">
      <c r="A1" t="s">
        <v>13</v>
      </c>
    </row>
    <row r="3" spans="1:8" x14ac:dyDescent="0.25">
      <c r="C3" s="9" t="s">
        <v>39</v>
      </c>
      <c r="D3" s="9"/>
      <c r="E3" s="9"/>
      <c r="F3" s="9"/>
      <c r="G3" s="9"/>
      <c r="H3" s="9"/>
    </row>
    <row r="4" spans="1:8" ht="33" customHeight="1" x14ac:dyDescent="0.25">
      <c r="C4" s="9"/>
      <c r="D4" s="42" t="s">
        <v>40</v>
      </c>
      <c r="E4" s="42" t="s">
        <v>41</v>
      </c>
      <c r="F4" s="42" t="s">
        <v>42</v>
      </c>
      <c r="G4" s="42" t="s">
        <v>44</v>
      </c>
      <c r="H4" s="42" t="s">
        <v>43</v>
      </c>
    </row>
    <row r="5" spans="1:8" x14ac:dyDescent="0.25">
      <c r="C5" s="23" t="s">
        <v>37</v>
      </c>
      <c r="D5" s="9">
        <v>37428</v>
      </c>
      <c r="E5" s="9">
        <v>2017773</v>
      </c>
      <c r="F5" s="9">
        <v>410231</v>
      </c>
      <c r="G5" s="24">
        <f>E5/D5</f>
        <v>53.910788714331517</v>
      </c>
      <c r="H5" s="24">
        <f>F5/D5</f>
        <v>10.960537565459015</v>
      </c>
    </row>
    <row r="6" spans="1:8" x14ac:dyDescent="0.25">
      <c r="C6" s="23" t="s">
        <v>36</v>
      </c>
      <c r="D6" s="9">
        <v>11719</v>
      </c>
      <c r="E6" s="9">
        <v>3070107</v>
      </c>
      <c r="F6" s="9">
        <v>889389</v>
      </c>
      <c r="G6" s="24">
        <f t="shared" ref="G6:G16" si="0">E6/D6</f>
        <v>261.97687515999661</v>
      </c>
      <c r="H6" s="24">
        <f t="shared" ref="H6:H16" si="1">F6/D6</f>
        <v>75.8929089512757</v>
      </c>
    </row>
    <row r="7" spans="1:8" x14ac:dyDescent="0.25">
      <c r="C7" s="23">
        <v>888</v>
      </c>
      <c r="D7" s="9">
        <v>14508</v>
      </c>
      <c r="E7" s="9">
        <v>4428681</v>
      </c>
      <c r="F7" s="9">
        <v>727442</v>
      </c>
      <c r="G7" s="24">
        <f t="shared" si="0"/>
        <v>305.2578577336642</v>
      </c>
      <c r="H7" s="24">
        <f t="shared" si="1"/>
        <v>50.140749931072513</v>
      </c>
    </row>
    <row r="8" spans="1:8" x14ac:dyDescent="0.25">
      <c r="C8" s="23" t="s">
        <v>5</v>
      </c>
      <c r="D8" s="9">
        <v>1156</v>
      </c>
      <c r="E8" s="9">
        <v>139193</v>
      </c>
      <c r="F8" s="9">
        <v>30872</v>
      </c>
      <c r="G8" s="24">
        <f t="shared" si="0"/>
        <v>120.409169550173</v>
      </c>
      <c r="H8" s="24">
        <f t="shared" si="1"/>
        <v>26.705882352941178</v>
      </c>
    </row>
    <row r="9" spans="1:8" x14ac:dyDescent="0.25">
      <c r="C9" s="23" t="s">
        <v>3</v>
      </c>
      <c r="D9" s="9">
        <v>14093</v>
      </c>
      <c r="E9" s="9">
        <v>41459</v>
      </c>
      <c r="F9" s="9">
        <v>5767</v>
      </c>
      <c r="G9" s="24">
        <f t="shared" si="0"/>
        <v>2.9418150855034413</v>
      </c>
      <c r="H9" s="24">
        <f t="shared" si="1"/>
        <v>0.40921024622152841</v>
      </c>
    </row>
    <row r="10" spans="1:8" x14ac:dyDescent="0.25">
      <c r="C10" s="23" t="s">
        <v>35</v>
      </c>
      <c r="D10" s="9">
        <v>18014</v>
      </c>
      <c r="E10" s="9">
        <v>4612027</v>
      </c>
      <c r="F10" s="9">
        <v>234666</v>
      </c>
      <c r="G10" s="24">
        <f t="shared" si="0"/>
        <v>256.02459198401243</v>
      </c>
      <c r="H10" s="24">
        <f t="shared" si="1"/>
        <v>13.026867991562119</v>
      </c>
    </row>
    <row r="11" spans="1:8" x14ac:dyDescent="0.25">
      <c r="C11" s="23" t="s">
        <v>0</v>
      </c>
      <c r="D11" s="9">
        <v>48748</v>
      </c>
      <c r="E11" s="9">
        <v>13933378</v>
      </c>
      <c r="F11" s="9">
        <v>1693658</v>
      </c>
      <c r="G11" s="24">
        <f t="shared" si="0"/>
        <v>285.82460818905389</v>
      </c>
      <c r="H11" s="24">
        <f t="shared" si="1"/>
        <v>34.743127923196852</v>
      </c>
    </row>
    <row r="12" spans="1:8" x14ac:dyDescent="0.25">
      <c r="C12" s="23" t="s">
        <v>1</v>
      </c>
      <c r="D12" s="9">
        <v>55853</v>
      </c>
      <c r="E12" s="9">
        <v>5455781</v>
      </c>
      <c r="F12" s="9">
        <v>583473</v>
      </c>
      <c r="G12" s="24">
        <f t="shared" si="0"/>
        <v>97.681073532308019</v>
      </c>
      <c r="H12" s="24">
        <f t="shared" si="1"/>
        <v>10.446582994646661</v>
      </c>
    </row>
    <row r="13" spans="1:8" x14ac:dyDescent="0.25">
      <c r="C13" s="23" t="s">
        <v>33</v>
      </c>
      <c r="D13" s="9">
        <v>42235</v>
      </c>
      <c r="E13" s="9">
        <v>10647347</v>
      </c>
      <c r="F13" s="9">
        <v>1522303</v>
      </c>
      <c r="G13" s="24">
        <f t="shared" si="0"/>
        <v>252.09771516514738</v>
      </c>
      <c r="H13" s="24">
        <f t="shared" si="1"/>
        <v>36.043636794128091</v>
      </c>
    </row>
    <row r="14" spans="1:8" x14ac:dyDescent="0.25">
      <c r="C14" s="23" t="s">
        <v>34</v>
      </c>
      <c r="D14" s="9">
        <v>56791</v>
      </c>
      <c r="E14" s="9">
        <v>11967774</v>
      </c>
      <c r="F14" s="9">
        <v>1838625</v>
      </c>
      <c r="G14" s="24">
        <f t="shared" si="0"/>
        <v>210.73363737211884</v>
      </c>
      <c r="H14" s="24">
        <f t="shared" si="1"/>
        <v>32.375288337940873</v>
      </c>
    </row>
    <row r="15" spans="1:8" x14ac:dyDescent="0.25">
      <c r="C15" s="23">
        <v>444</v>
      </c>
      <c r="D15" s="9">
        <v>21473</v>
      </c>
      <c r="E15" s="9">
        <v>11730985</v>
      </c>
      <c r="F15" s="9">
        <v>1562746</v>
      </c>
      <c r="G15" s="24">
        <f t="shared" si="0"/>
        <v>546.31327713873236</v>
      </c>
      <c r="H15" s="24">
        <f t="shared" si="1"/>
        <v>72.777255157639829</v>
      </c>
    </row>
    <row r="16" spans="1:8" x14ac:dyDescent="0.25">
      <c r="C16" s="23" t="s">
        <v>38</v>
      </c>
      <c r="D16" s="9">
        <v>52859</v>
      </c>
      <c r="E16" s="9">
        <v>8625455</v>
      </c>
      <c r="F16" s="9">
        <v>964258</v>
      </c>
      <c r="G16" s="24">
        <f t="shared" si="0"/>
        <v>163.17855048336139</v>
      </c>
      <c r="H16" s="24">
        <f t="shared" si="1"/>
        <v>18.242077981043909</v>
      </c>
    </row>
    <row r="17" spans="3:8" x14ac:dyDescent="0.25">
      <c r="C17" s="25" t="s">
        <v>61</v>
      </c>
      <c r="D17" s="9"/>
      <c r="E17" s="9"/>
      <c r="F17" s="9"/>
      <c r="G17" s="9"/>
      <c r="H17" s="9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/>
  </sheetViews>
  <sheetFormatPr defaultRowHeight="15" x14ac:dyDescent="0.25"/>
  <cols>
    <col min="4" max="4" width="20.7109375" customWidth="1"/>
    <col min="6" max="6" width="16.28515625" customWidth="1"/>
    <col min="8" max="8" width="15.7109375" customWidth="1"/>
    <col min="10" max="10" width="14.7109375" customWidth="1"/>
    <col min="18" max="18" width="19.5703125" customWidth="1"/>
    <col min="19" max="19" width="9" customWidth="1"/>
  </cols>
  <sheetData>
    <row r="1" spans="1:13" x14ac:dyDescent="0.25">
      <c r="A1" t="s">
        <v>13</v>
      </c>
    </row>
    <row r="2" spans="1:13" x14ac:dyDescent="0.25">
      <c r="C2" t="s">
        <v>788</v>
      </c>
    </row>
    <row r="3" spans="1:13" x14ac:dyDescent="0.25">
      <c r="C3" s="95" t="s">
        <v>789</v>
      </c>
    </row>
    <row r="4" spans="1:13" x14ac:dyDescent="0.25">
      <c r="C4" t="s">
        <v>636</v>
      </c>
    </row>
    <row r="6" spans="1:13" x14ac:dyDescent="0.25">
      <c r="C6" s="9"/>
      <c r="D6" s="9" t="s">
        <v>635</v>
      </c>
      <c r="E6" s="82" t="s">
        <v>5</v>
      </c>
      <c r="F6" s="82" t="s">
        <v>27</v>
      </c>
      <c r="G6" s="82">
        <v>888</v>
      </c>
      <c r="H6" s="82" t="s">
        <v>2</v>
      </c>
      <c r="I6" s="82" t="s">
        <v>3</v>
      </c>
      <c r="J6" s="82" t="s">
        <v>63</v>
      </c>
      <c r="K6" s="82" t="s">
        <v>1</v>
      </c>
      <c r="L6" s="82" t="s">
        <v>0</v>
      </c>
      <c r="M6" s="82" t="s">
        <v>6</v>
      </c>
    </row>
    <row r="7" spans="1:13" x14ac:dyDescent="0.25">
      <c r="C7" s="9">
        <v>1</v>
      </c>
      <c r="D7" s="9" t="s">
        <v>609</v>
      </c>
      <c r="E7" s="24">
        <v>8.2745825602968459</v>
      </c>
      <c r="F7" s="24">
        <v>7.0009155043351826E-2</v>
      </c>
      <c r="G7" s="24">
        <v>2.4702747027470275</v>
      </c>
      <c r="H7" s="24">
        <v>1.6492800841841122</v>
      </c>
      <c r="I7" s="24">
        <v>0.5652973907645924</v>
      </c>
      <c r="J7" s="24">
        <v>3.1566014554389947</v>
      </c>
      <c r="K7" s="24">
        <v>0.72262479871175522</v>
      </c>
      <c r="L7" s="24">
        <v>1.1561785024100935</v>
      </c>
      <c r="M7" s="24">
        <v>1.4819012538074663</v>
      </c>
    </row>
    <row r="8" spans="1:13" x14ac:dyDescent="0.25">
      <c r="C8" s="9">
        <v>2</v>
      </c>
      <c r="D8" s="9" t="s">
        <v>610</v>
      </c>
      <c r="E8" s="24">
        <v>0.25974025974025972</v>
      </c>
      <c r="F8" s="24">
        <v>2.1541278474877485E-2</v>
      </c>
      <c r="G8" s="24">
        <v>0.4236709033757004</v>
      </c>
      <c r="H8" s="24">
        <v>0.25801620948892551</v>
      </c>
      <c r="I8" s="24">
        <v>0.54756257066217384</v>
      </c>
      <c r="J8" s="24">
        <v>0.43474151781495135</v>
      </c>
      <c r="K8" s="24">
        <v>8.1521739130434784E-2</v>
      </c>
      <c r="L8" s="24">
        <v>6.9970456918190094E-2</v>
      </c>
      <c r="M8" s="24">
        <v>0.12608911241765247</v>
      </c>
    </row>
    <row r="9" spans="1:13" x14ac:dyDescent="0.25">
      <c r="C9" s="9">
        <v>3</v>
      </c>
      <c r="D9" s="9" t="s">
        <v>612</v>
      </c>
      <c r="E9" s="24">
        <v>5.1205936920222639</v>
      </c>
      <c r="F9" s="24">
        <v>0.92627497441973172</v>
      </c>
      <c r="G9" s="24">
        <v>8.5383353833538322</v>
      </c>
      <c r="H9" s="24">
        <v>5.9556212119679053</v>
      </c>
      <c r="I9" s="24">
        <v>4.8903766432419253</v>
      </c>
      <c r="J9" s="24">
        <v>14.209432000756072</v>
      </c>
      <c r="K9" s="24">
        <v>2.6398953301127213</v>
      </c>
      <c r="L9" s="24">
        <v>5.2844354605833095</v>
      </c>
      <c r="M9" s="24">
        <v>8.7313168520223847</v>
      </c>
    </row>
    <row r="10" spans="1:13" x14ac:dyDescent="0.25">
      <c r="C10" s="9">
        <v>4</v>
      </c>
      <c r="D10" s="9" t="s">
        <v>613</v>
      </c>
      <c r="E10" s="24">
        <v>2.6345083487940633</v>
      </c>
      <c r="F10" s="24">
        <v>8.0779794280790559E-2</v>
      </c>
      <c r="G10" s="24">
        <v>2.0910209102091022</v>
      </c>
      <c r="H10" s="24">
        <v>2.4202932278333722</v>
      </c>
      <c r="I10" s="24">
        <v>1.6116517768072891</v>
      </c>
      <c r="J10" s="24">
        <v>4.115868065400246</v>
      </c>
      <c r="K10" s="24">
        <v>1.2681159420289856</v>
      </c>
      <c r="L10" s="24">
        <v>1.8581043559386037</v>
      </c>
      <c r="M10" s="24">
        <v>3.3548204292696746</v>
      </c>
    </row>
    <row r="11" spans="1:13" x14ac:dyDescent="0.25">
      <c r="C11" s="9">
        <v>5</v>
      </c>
      <c r="D11" s="9" t="s">
        <v>614</v>
      </c>
      <c r="E11" s="24">
        <v>17.551020408163264</v>
      </c>
      <c r="F11" s="24">
        <v>0.15617426894286177</v>
      </c>
      <c r="G11" s="24">
        <v>2.6991936586032526</v>
      </c>
      <c r="H11" s="24">
        <v>2.1521587356193908</v>
      </c>
      <c r="I11" s="24">
        <v>0.80471746214724327</v>
      </c>
      <c r="J11" s="24">
        <v>1.9988658916926565</v>
      </c>
      <c r="K11" s="24">
        <v>0.72262479871175522</v>
      </c>
      <c r="L11" s="24">
        <v>0.90739465558986199</v>
      </c>
      <c r="M11" s="24">
        <v>1.7850818162499116</v>
      </c>
    </row>
    <row r="12" spans="1:13" x14ac:dyDescent="0.25">
      <c r="C12" s="97">
        <v>6</v>
      </c>
      <c r="D12" s="9" t="s">
        <v>615</v>
      </c>
      <c r="E12" s="24">
        <v>17.254174397031541</v>
      </c>
      <c r="F12" s="24">
        <v>0.64085303462760512</v>
      </c>
      <c r="G12" s="24">
        <v>16.458247915812489</v>
      </c>
      <c r="H12" s="24">
        <v>7.0109581001912353</v>
      </c>
      <c r="I12" s="24">
        <v>3.2210867011017759</v>
      </c>
      <c r="J12" s="24">
        <v>8.8271429921557516</v>
      </c>
      <c r="K12" s="24">
        <v>2.8683574879227054</v>
      </c>
      <c r="L12" s="24">
        <v>4.8168551056220705</v>
      </c>
      <c r="M12" s="24">
        <v>7.0425727845859596</v>
      </c>
    </row>
    <row r="13" spans="1:13" x14ac:dyDescent="0.25">
      <c r="C13" s="9">
        <v>7</v>
      </c>
      <c r="D13" s="9" t="s">
        <v>349</v>
      </c>
      <c r="E13" s="24">
        <v>29.870129870129869</v>
      </c>
      <c r="F13" s="24">
        <v>3.0804028219074802</v>
      </c>
      <c r="G13" s="24">
        <v>12.033620336203361</v>
      </c>
      <c r="H13" s="24">
        <v>10.706154951381651</v>
      </c>
      <c r="I13" s="24">
        <v>5.3426145558535989</v>
      </c>
      <c r="J13" s="24">
        <v>9.5737642944901236</v>
      </c>
      <c r="K13" s="24">
        <v>8.1088969404186795</v>
      </c>
      <c r="L13" s="24">
        <v>11.735045203136453</v>
      </c>
      <c r="M13" s="24">
        <v>11.305518169582772</v>
      </c>
    </row>
    <row r="14" spans="1:13" x14ac:dyDescent="0.25">
      <c r="C14" s="9">
        <v>8</v>
      </c>
      <c r="D14" s="9" t="s">
        <v>616</v>
      </c>
      <c r="E14" s="24">
        <v>31.948051948051948</v>
      </c>
      <c r="F14" s="24">
        <v>2.0087242177823255</v>
      </c>
      <c r="G14" s="24">
        <v>19.615279486128195</v>
      </c>
      <c r="H14" s="24">
        <v>11.683581062622052</v>
      </c>
      <c r="I14" s="24">
        <v>6.639473275842958</v>
      </c>
      <c r="J14" s="24">
        <v>11.44976845288725</v>
      </c>
      <c r="K14" s="24">
        <v>9.4061996779388082</v>
      </c>
      <c r="L14" s="24">
        <v>13.346586996601435</v>
      </c>
      <c r="M14" s="24">
        <v>12.498406176949777</v>
      </c>
    </row>
    <row r="15" spans="1:13" x14ac:dyDescent="0.25">
      <c r="C15" s="9">
        <v>9</v>
      </c>
      <c r="D15" s="9" t="s">
        <v>617</v>
      </c>
      <c r="E15" s="24">
        <v>45.009276437847866</v>
      </c>
      <c r="F15" s="24">
        <v>17.227637460283269</v>
      </c>
      <c r="G15" s="24">
        <v>50.505671723383905</v>
      </c>
      <c r="H15" s="24">
        <v>65.777944167315923</v>
      </c>
      <c r="I15" s="24">
        <v>45.330200181781905</v>
      </c>
      <c r="J15" s="24">
        <v>65.371893015783016</v>
      </c>
      <c r="K15" s="24">
        <v>46.267109500805155</v>
      </c>
      <c r="L15" s="24">
        <v>44.897709855838649</v>
      </c>
      <c r="M15" s="24">
        <v>63.292484238860943</v>
      </c>
    </row>
    <row r="16" spans="1:13" x14ac:dyDescent="0.25">
      <c r="C16" s="97">
        <v>10</v>
      </c>
      <c r="D16" s="9" t="s">
        <v>618</v>
      </c>
      <c r="E16" s="24">
        <v>6.0853432282003714</v>
      </c>
      <c r="F16" s="24">
        <v>0.17233022779901988</v>
      </c>
      <c r="G16" s="24">
        <v>5.5453054530545307</v>
      </c>
      <c r="H16" s="24">
        <v>3.0567332112393886</v>
      </c>
      <c r="I16" s="24">
        <v>3.3075439491010661</v>
      </c>
      <c r="J16" s="24">
        <v>6.2990265570361972</v>
      </c>
      <c r="K16" s="24">
        <v>1.000402576489533</v>
      </c>
      <c r="L16" s="24">
        <v>1.3116684066727382</v>
      </c>
      <c r="M16" s="24">
        <v>2.0457604306864066</v>
      </c>
    </row>
    <row r="17" spans="3:13" x14ac:dyDescent="0.25">
      <c r="C17" s="97">
        <v>11</v>
      </c>
      <c r="D17" s="9" t="s">
        <v>619</v>
      </c>
      <c r="E17" s="24">
        <v>49.981447124304268</v>
      </c>
      <c r="F17" s="24">
        <v>6.7693467607302491</v>
      </c>
      <c r="G17" s="24">
        <v>34.341260079267464</v>
      </c>
      <c r="H17" s="24">
        <v>26.668757778429846</v>
      </c>
      <c r="I17" s="24">
        <v>16.774922964375179</v>
      </c>
      <c r="J17" s="24">
        <v>30.578395236745109</v>
      </c>
      <c r="K17" s="24">
        <v>20.94706119162641</v>
      </c>
      <c r="L17" s="24">
        <v>21.462049356938181</v>
      </c>
      <c r="M17" s="24">
        <v>26.81164553375363</v>
      </c>
    </row>
    <row r="18" spans="3:13" x14ac:dyDescent="0.25">
      <c r="C18" s="9">
        <v>12</v>
      </c>
      <c r="D18" s="9" t="s">
        <v>620</v>
      </c>
      <c r="E18" s="24">
        <v>60.964749536178111</v>
      </c>
      <c r="F18" s="24">
        <v>4.8737142549410306</v>
      </c>
      <c r="G18" s="24">
        <v>38.15771491048244</v>
      </c>
      <c r="H18" s="24">
        <v>39.619147838228898</v>
      </c>
      <c r="I18" s="24">
        <v>20.929304573366732</v>
      </c>
      <c r="J18" s="24">
        <v>37.770532085814196</v>
      </c>
      <c r="K18" s="24">
        <v>24.52596618357488</v>
      </c>
      <c r="L18" s="24">
        <v>22.557142539816521</v>
      </c>
      <c r="M18" s="24">
        <v>31.743288234044059</v>
      </c>
    </row>
    <row r="19" spans="3:13" x14ac:dyDescent="0.25">
      <c r="C19" s="97">
        <v>13</v>
      </c>
      <c r="D19" s="9" t="s">
        <v>621</v>
      </c>
      <c r="E19" s="24">
        <v>35.769944341372913</v>
      </c>
      <c r="F19" s="24">
        <v>2.6334212935537722</v>
      </c>
      <c r="G19" s="24">
        <v>21.689216892168922</v>
      </c>
      <c r="H19" s="24">
        <v>16.920804201110986</v>
      </c>
      <c r="I19" s="24">
        <v>9.5657185927420247</v>
      </c>
      <c r="J19" s="24">
        <v>16.902939230696532</v>
      </c>
      <c r="K19" s="24">
        <v>12.747584541062801</v>
      </c>
      <c r="L19" s="24">
        <v>12.967858015504566</v>
      </c>
      <c r="M19" s="24">
        <v>15.618049160586528</v>
      </c>
    </row>
    <row r="20" spans="3:13" x14ac:dyDescent="0.25">
      <c r="C20" s="97">
        <v>14</v>
      </c>
      <c r="D20" s="63" t="s">
        <v>623</v>
      </c>
      <c r="E20" s="24">
        <v>74.87373737373737</v>
      </c>
      <c r="F20" s="24">
        <v>64.759725400457668</v>
      </c>
      <c r="G20" s="24">
        <v>72.178756133138847</v>
      </c>
      <c r="H20" s="24">
        <v>59.266461043315012</v>
      </c>
      <c r="I20" s="24">
        <v>60.71743604822111</v>
      </c>
      <c r="J20" s="24">
        <v>58.689198447134046</v>
      </c>
      <c r="K20" s="24">
        <v>45.065084857472399</v>
      </c>
      <c r="L20" s="24">
        <v>32.295902408507978</v>
      </c>
      <c r="M20" s="24">
        <v>51.363193768257055</v>
      </c>
    </row>
    <row r="21" spans="3:13" x14ac:dyDescent="0.25">
      <c r="C21" s="97">
        <v>15</v>
      </c>
      <c r="D21" s="63" t="s">
        <v>345</v>
      </c>
      <c r="E21" s="39">
        <v>7.4211502782931357E-2</v>
      </c>
      <c r="F21" s="39">
        <v>3.7697237331035596E-2</v>
      </c>
      <c r="G21" s="39">
        <v>0.32458657919912531</v>
      </c>
      <c r="H21" s="39">
        <v>0.39663668282219144</v>
      </c>
      <c r="I21" s="39">
        <v>0.19286616861380212</v>
      </c>
      <c r="J21" s="39">
        <v>0.30242888195822704</v>
      </c>
      <c r="K21" s="39">
        <v>0.5716586151368761</v>
      </c>
      <c r="L21" s="39">
        <v>0.62307025922388326</v>
      </c>
      <c r="M21" s="39">
        <v>0.57377629808032871</v>
      </c>
    </row>
    <row r="22" spans="3:13" x14ac:dyDescent="0.25">
      <c r="C22" s="97">
        <v>16</v>
      </c>
      <c r="D22" s="63" t="s">
        <v>624</v>
      </c>
      <c r="E22" s="24">
        <v>22.765598650927487</v>
      </c>
      <c r="F22" s="24">
        <v>17.314487632508836</v>
      </c>
      <c r="G22" s="24">
        <v>20.797354400146979</v>
      </c>
      <c r="H22" s="24">
        <v>19.798619753365763</v>
      </c>
      <c r="I22" s="24">
        <v>23.583535108958838</v>
      </c>
      <c r="J22" s="24">
        <v>18.132295719844358</v>
      </c>
      <c r="K22" s="24">
        <v>17.952468007312614</v>
      </c>
      <c r="L22" s="24">
        <v>17.336561743341406</v>
      </c>
      <c r="M22" s="24">
        <v>18.15165876777251</v>
      </c>
    </row>
    <row r="23" spans="3:13" x14ac:dyDescent="0.25">
      <c r="C23" s="97">
        <v>17</v>
      </c>
      <c r="D23" s="63" t="s">
        <v>626</v>
      </c>
      <c r="E23" s="24">
        <v>15.345699831365936</v>
      </c>
      <c r="F23" s="24">
        <v>7.7738515901060072</v>
      </c>
      <c r="G23" s="24">
        <v>9.4249494763916957</v>
      </c>
      <c r="H23" s="24">
        <v>5.7925104649847263</v>
      </c>
      <c r="I23" s="24">
        <v>5.0363196125907992</v>
      </c>
      <c r="J23" s="24">
        <v>6.6926070038910508</v>
      </c>
      <c r="K23" s="24">
        <v>4.6435100548446062</v>
      </c>
      <c r="L23" s="24">
        <v>6.5859564164648914</v>
      </c>
      <c r="M23" s="24">
        <v>4.8815165876777247</v>
      </c>
    </row>
    <row r="24" spans="3:13" x14ac:dyDescent="0.25">
      <c r="C24" s="97">
        <v>18</v>
      </c>
      <c r="D24" s="63" t="s">
        <v>627</v>
      </c>
      <c r="E24" s="24">
        <v>3.4137291280148427</v>
      </c>
      <c r="F24" s="24">
        <v>0.35543109483547847</v>
      </c>
      <c r="G24" s="24">
        <v>5.4530545305453053</v>
      </c>
      <c r="H24" s="24">
        <v>3.1225020489522519</v>
      </c>
      <c r="I24" s="24">
        <v>1.7845662728058702</v>
      </c>
      <c r="J24" s="24">
        <v>3.4448539835554293</v>
      </c>
      <c r="K24" s="24">
        <v>2.3419887278582929</v>
      </c>
      <c r="L24" s="24">
        <v>2.3645571869655035</v>
      </c>
      <c r="M24" s="24">
        <v>3.504993978890699</v>
      </c>
    </row>
    <row r="25" spans="3:13" x14ac:dyDescent="0.25">
      <c r="C25" s="97">
        <v>19</v>
      </c>
      <c r="D25" s="63" t="s">
        <v>628</v>
      </c>
      <c r="E25" s="24">
        <v>15.398886827458256</v>
      </c>
      <c r="F25" s="24">
        <v>1.163229037643384</v>
      </c>
      <c r="G25" s="24">
        <v>18.255432554325544</v>
      </c>
      <c r="H25" s="24">
        <v>10.408677439265009</v>
      </c>
      <c r="I25" s="24">
        <v>4.0989602961714962</v>
      </c>
      <c r="J25" s="24">
        <v>10.447972781400622</v>
      </c>
      <c r="K25" s="24">
        <v>4.8832528180354267</v>
      </c>
      <c r="L25" s="24">
        <v>4.9523534507652327</v>
      </c>
      <c r="M25" s="24">
        <v>8.5202238435928308</v>
      </c>
    </row>
    <row r="26" spans="3:13" x14ac:dyDescent="0.25">
      <c r="C26" s="97">
        <v>20</v>
      </c>
      <c r="D26" s="63" t="s">
        <v>629</v>
      </c>
      <c r="E26" s="24">
        <v>14.137291280148423</v>
      </c>
      <c r="F26" s="24">
        <v>0.58699983844041137</v>
      </c>
      <c r="G26" s="24">
        <v>11.398113981139812</v>
      </c>
      <c r="H26" s="24">
        <v>6.6841375681719297</v>
      </c>
      <c r="I26" s="24">
        <v>2.2368041854175442</v>
      </c>
      <c r="J26" s="24">
        <v>5.7177960495227298</v>
      </c>
      <c r="K26" s="24">
        <v>2.7495974235104672</v>
      </c>
      <c r="L26" s="24">
        <v>3.1675514782647323</v>
      </c>
      <c r="M26" s="24">
        <v>5.3198271587447756</v>
      </c>
    </row>
    <row r="27" spans="3:13" x14ac:dyDescent="0.25">
      <c r="C27" s="97">
        <v>21</v>
      </c>
      <c r="D27" s="63" t="s">
        <v>630</v>
      </c>
      <c r="E27" s="24">
        <v>13.914656771799629</v>
      </c>
      <c r="F27" s="24">
        <v>0.1992568258926167</v>
      </c>
      <c r="G27" s="24">
        <v>8.8048380483804838</v>
      </c>
      <c r="H27" s="24">
        <v>4.2790217644261412</v>
      </c>
      <c r="I27" s="24">
        <v>1.2414374071693011</v>
      </c>
      <c r="J27" s="24">
        <v>7.4567621207825336</v>
      </c>
      <c r="K27" s="24">
        <v>1.1755233494363928</v>
      </c>
      <c r="L27" s="24">
        <v>1.4538306048557275</v>
      </c>
      <c r="M27" s="24">
        <v>3.6239994333073602</v>
      </c>
    </row>
    <row r="28" spans="3:13" x14ac:dyDescent="0.25">
      <c r="C28" s="97">
        <v>22</v>
      </c>
      <c r="D28" s="63" t="s">
        <v>631</v>
      </c>
      <c r="E28" s="24">
        <v>22.226345083487942</v>
      </c>
      <c r="F28" s="24">
        <v>2.5472561796542625</v>
      </c>
      <c r="G28" s="24">
        <v>9.3378433784337833</v>
      </c>
      <c r="H28" s="24">
        <v>10.183039734496262</v>
      </c>
      <c r="I28" s="24">
        <v>4.369416302733379</v>
      </c>
      <c r="J28" s="24">
        <v>8.8791229562423197</v>
      </c>
      <c r="K28" s="24">
        <v>5.4398148148148149</v>
      </c>
      <c r="L28" s="24">
        <v>5.8963992980741464</v>
      </c>
      <c r="M28" s="24">
        <v>9.6011900545441655</v>
      </c>
    </row>
    <row r="29" spans="3:13" x14ac:dyDescent="0.25">
      <c r="C29" s="97">
        <v>23</v>
      </c>
      <c r="D29" s="63" t="s">
        <v>632</v>
      </c>
      <c r="E29" s="24">
        <v>8.2003710575139159</v>
      </c>
      <c r="F29" s="24">
        <v>0.46852280682858533</v>
      </c>
      <c r="G29" s="24">
        <v>10.670356703567036</v>
      </c>
      <c r="H29" s="24">
        <v>6.6254515283666064</v>
      </c>
      <c r="I29" s="24">
        <v>2.5382961271586604</v>
      </c>
      <c r="J29" s="24">
        <v>6.0769303468481235</v>
      </c>
      <c r="K29" s="24">
        <v>2.7224235104669887</v>
      </c>
      <c r="L29" s="24">
        <v>2.8576823119127481</v>
      </c>
      <c r="M29" s="24">
        <v>5.0690656655096689</v>
      </c>
    </row>
    <row r="31" spans="3:13" x14ac:dyDescent="0.25">
      <c r="C31" t="s">
        <v>787</v>
      </c>
    </row>
    <row r="33" spans="12:19" x14ac:dyDescent="0.25">
      <c r="L33" s="9" t="s">
        <v>637</v>
      </c>
      <c r="M33" s="9"/>
      <c r="N33" s="9"/>
      <c r="O33" s="9"/>
      <c r="P33" s="9"/>
      <c r="Q33" s="9"/>
      <c r="R33" s="9"/>
      <c r="S33" s="9"/>
    </row>
    <row r="34" spans="12:19" x14ac:dyDescent="0.25">
      <c r="L34" s="9"/>
      <c r="M34" s="9"/>
      <c r="N34" s="9" t="s">
        <v>642</v>
      </c>
      <c r="O34" s="9"/>
      <c r="P34" s="9"/>
      <c r="Q34" s="9"/>
      <c r="R34" s="9"/>
      <c r="S34" s="9"/>
    </row>
    <row r="35" spans="12:19" x14ac:dyDescent="0.25">
      <c r="L35" s="9"/>
      <c r="M35" s="9"/>
      <c r="N35" s="20">
        <v>1</v>
      </c>
      <c r="O35" s="20">
        <v>2</v>
      </c>
      <c r="P35" s="20">
        <v>1</v>
      </c>
      <c r="Q35" s="20">
        <v>2</v>
      </c>
      <c r="R35" s="9" t="s">
        <v>834</v>
      </c>
      <c r="S35" s="20" t="s">
        <v>32</v>
      </c>
    </row>
    <row r="36" spans="12:19" x14ac:dyDescent="0.25">
      <c r="L36" s="9">
        <v>1</v>
      </c>
      <c r="M36" s="9" t="s">
        <v>5</v>
      </c>
      <c r="N36" s="9">
        <v>3.0244</v>
      </c>
      <c r="O36" s="9">
        <v>-0.24210000000000001</v>
      </c>
      <c r="P36" s="9">
        <f>N36-3.0244</f>
        <v>0</v>
      </c>
      <c r="Q36" s="9">
        <f>O36+0.2421</f>
        <v>0</v>
      </c>
      <c r="R36" s="89">
        <f>SQRT((P36)*(P36) + (Q36)*(Q36))</f>
        <v>0</v>
      </c>
      <c r="S36" s="9">
        <v>0</v>
      </c>
    </row>
    <row r="37" spans="12:19" x14ac:dyDescent="0.25">
      <c r="L37" s="9">
        <v>2</v>
      </c>
      <c r="M37" s="9" t="s">
        <v>638</v>
      </c>
      <c r="N37" s="9">
        <v>0.92269999999999996</v>
      </c>
      <c r="O37" s="9">
        <v>0.30249999999999999</v>
      </c>
      <c r="P37" s="9">
        <f t="shared" ref="P37:P43" si="0">N37-3.0244</f>
        <v>-2.1017000000000001</v>
      </c>
      <c r="Q37" s="9">
        <f t="shared" ref="Q37:Q43" si="1">O37+0.2421</f>
        <v>0.54459999999999997</v>
      </c>
      <c r="R37" s="89">
        <f t="shared" ref="R37:R43" si="2">SQRT((P37)*(P37) + (Q37)*(Q37))</f>
        <v>2.171113090099178</v>
      </c>
      <c r="S37" s="24">
        <f>R37/4.384*100</f>
        <v>49.523565011386353</v>
      </c>
    </row>
    <row r="38" spans="12:19" x14ac:dyDescent="0.25">
      <c r="L38" s="9">
        <v>3</v>
      </c>
      <c r="M38" s="9" t="s">
        <v>639</v>
      </c>
      <c r="N38" s="9">
        <v>2.23E-2</v>
      </c>
      <c r="O38" s="9">
        <v>0.32890000000000003</v>
      </c>
      <c r="P38" s="9">
        <f t="shared" si="0"/>
        <v>-3.0021</v>
      </c>
      <c r="Q38" s="9">
        <f t="shared" si="1"/>
        <v>0.57100000000000006</v>
      </c>
      <c r="R38" s="89">
        <f t="shared" si="2"/>
        <v>3.0559197322573772</v>
      </c>
      <c r="S38" s="24">
        <f t="shared" ref="S38:S42" si="3">R38/4.384*100</f>
        <v>69.706198272294188</v>
      </c>
    </row>
    <row r="39" spans="12:19" x14ac:dyDescent="0.25">
      <c r="L39" s="9">
        <v>4</v>
      </c>
      <c r="M39" s="9" t="s">
        <v>640</v>
      </c>
      <c r="N39" s="9">
        <v>-1.2024999999999999</v>
      </c>
      <c r="O39" s="9">
        <v>0.37069999999999997</v>
      </c>
      <c r="P39" s="9">
        <f t="shared" si="0"/>
        <v>-4.2268999999999997</v>
      </c>
      <c r="Q39" s="9">
        <f t="shared" si="1"/>
        <v>0.61280000000000001</v>
      </c>
      <c r="R39" s="89">
        <f t="shared" si="2"/>
        <v>4.2710897262876593</v>
      </c>
      <c r="S39" s="24">
        <f t="shared" si="3"/>
        <v>97.424491931744043</v>
      </c>
    </row>
    <row r="40" spans="12:19" x14ac:dyDescent="0.25">
      <c r="L40" s="9">
        <v>5</v>
      </c>
      <c r="M40" s="9" t="s">
        <v>641</v>
      </c>
      <c r="N40" s="9">
        <v>6.5600000000000006E-2</v>
      </c>
      <c r="O40" s="9">
        <v>0.4345</v>
      </c>
      <c r="P40" s="9">
        <f t="shared" si="0"/>
        <v>-2.9588000000000001</v>
      </c>
      <c r="Q40" s="9">
        <f t="shared" si="1"/>
        <v>0.67659999999999998</v>
      </c>
      <c r="R40" s="89">
        <f t="shared" si="2"/>
        <v>3.0351746243008817</v>
      </c>
      <c r="S40" s="24">
        <f t="shared" si="3"/>
        <v>69.232997817082151</v>
      </c>
    </row>
    <row r="41" spans="12:19" x14ac:dyDescent="0.25">
      <c r="L41" s="9">
        <v>6</v>
      </c>
      <c r="M41" s="9" t="s">
        <v>1</v>
      </c>
      <c r="N41" s="9">
        <v>-1.1261000000000001</v>
      </c>
      <c r="O41" s="45">
        <v>-0.29199999999999998</v>
      </c>
      <c r="P41" s="9">
        <f t="shared" si="0"/>
        <v>-4.1505000000000001</v>
      </c>
      <c r="Q41" s="9">
        <f t="shared" si="1"/>
        <v>-4.9899999999999972E-2</v>
      </c>
      <c r="R41" s="89">
        <f t="shared" si="2"/>
        <v>4.1507999542256915</v>
      </c>
      <c r="S41" s="24">
        <f t="shared" si="3"/>
        <v>94.680655890184568</v>
      </c>
    </row>
    <row r="42" spans="12:19" x14ac:dyDescent="0.25">
      <c r="L42" s="9">
        <v>7</v>
      </c>
      <c r="M42" s="9" t="s">
        <v>0</v>
      </c>
      <c r="N42" s="9">
        <v>-1.3173999999999999</v>
      </c>
      <c r="O42" s="9">
        <v>-0.85050000000000003</v>
      </c>
      <c r="P42" s="9">
        <f t="shared" si="0"/>
        <v>-4.3418000000000001</v>
      </c>
      <c r="Q42" s="9">
        <f t="shared" si="1"/>
        <v>-0.60840000000000005</v>
      </c>
      <c r="R42" s="89">
        <f t="shared" si="2"/>
        <v>4.3842191779152646</v>
      </c>
      <c r="S42" s="24">
        <f t="shared" si="3"/>
        <v>100.00499949624235</v>
      </c>
    </row>
    <row r="43" spans="12:19" x14ac:dyDescent="0.25">
      <c r="L43" s="9">
        <v>8</v>
      </c>
      <c r="M43" s="9" t="s">
        <v>6</v>
      </c>
      <c r="N43" s="45">
        <v>-0.38900000000000001</v>
      </c>
      <c r="O43" s="9">
        <v>-5.1999999999999998E-2</v>
      </c>
      <c r="P43" s="9">
        <f t="shared" si="0"/>
        <v>-3.4134000000000002</v>
      </c>
      <c r="Q43" s="9">
        <f t="shared" si="1"/>
        <v>0.19010000000000002</v>
      </c>
      <c r="R43" s="89">
        <f t="shared" si="2"/>
        <v>3.4186894521146551</v>
      </c>
      <c r="S43" s="24">
        <f>R43/4.384*100</f>
        <v>77.981055020863479</v>
      </c>
    </row>
    <row r="44" spans="12:19" x14ac:dyDescent="0.25">
      <c r="L44" s="98"/>
    </row>
    <row r="45" spans="12:19" x14ac:dyDescent="0.25">
      <c r="L45" s="98"/>
    </row>
    <row r="46" spans="12:19" x14ac:dyDescent="0.25">
      <c r="L46" s="98"/>
    </row>
    <row r="47" spans="12:19" x14ac:dyDescent="0.25">
      <c r="L47" s="98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/>
  </sheetViews>
  <sheetFormatPr defaultRowHeight="15" x14ac:dyDescent="0.25"/>
  <cols>
    <col min="2" max="2" width="15.7109375" customWidth="1"/>
  </cols>
  <sheetData>
    <row r="1" spans="1:4" x14ac:dyDescent="0.25">
      <c r="A1" t="s">
        <v>13</v>
      </c>
    </row>
    <row r="2" spans="1:4" x14ac:dyDescent="0.25">
      <c r="C2" t="s">
        <v>791</v>
      </c>
    </row>
    <row r="3" spans="1:4" x14ac:dyDescent="0.25">
      <c r="C3" t="s">
        <v>266</v>
      </c>
      <c r="D3" t="s">
        <v>794</v>
      </c>
    </row>
    <row r="4" spans="1:4" x14ac:dyDescent="0.25">
      <c r="B4" t="s">
        <v>5</v>
      </c>
      <c r="C4">
        <v>0</v>
      </c>
      <c r="D4">
        <v>0</v>
      </c>
    </row>
    <row r="5" spans="1:4" x14ac:dyDescent="0.25">
      <c r="B5" s="1" t="s">
        <v>26</v>
      </c>
      <c r="C5">
        <v>-0.35</v>
      </c>
      <c r="D5">
        <v>-0.49</v>
      </c>
    </row>
    <row r="6" spans="1:4" x14ac:dyDescent="0.25">
      <c r="B6" s="1" t="s">
        <v>64</v>
      </c>
      <c r="C6">
        <v>-0.06</v>
      </c>
      <c r="D6" s="4">
        <v>1.5</v>
      </c>
    </row>
    <row r="7" spans="1:4" x14ac:dyDescent="0.25">
      <c r="B7" s="1" t="s">
        <v>31</v>
      </c>
      <c r="C7">
        <v>0.31</v>
      </c>
      <c r="D7">
        <v>1.63</v>
      </c>
    </row>
    <row r="8" spans="1:4" x14ac:dyDescent="0.25">
      <c r="B8" s="2" t="s">
        <v>3</v>
      </c>
      <c r="C8" s="4">
        <v>0</v>
      </c>
      <c r="D8">
        <v>1.1100000000000001</v>
      </c>
    </row>
    <row r="9" spans="1:4" x14ac:dyDescent="0.25">
      <c r="B9" s="1" t="s">
        <v>25</v>
      </c>
      <c r="C9">
        <v>-0.46</v>
      </c>
      <c r="D9">
        <v>1.34</v>
      </c>
    </row>
    <row r="10" spans="1:4" x14ac:dyDescent="0.25">
      <c r="B10" s="1" t="s">
        <v>1</v>
      </c>
      <c r="C10">
        <v>-0.42</v>
      </c>
      <c r="D10">
        <v>2.0499999999999998</v>
      </c>
    </row>
    <row r="11" spans="1:4" x14ac:dyDescent="0.25">
      <c r="B11" s="1" t="s">
        <v>0</v>
      </c>
      <c r="C11">
        <v>-0.85</v>
      </c>
      <c r="D11" s="4">
        <v>2.08</v>
      </c>
    </row>
    <row r="12" spans="1:4" x14ac:dyDescent="0.25">
      <c r="B12" s="1" t="s">
        <v>6</v>
      </c>
      <c r="C12">
        <v>-0.67</v>
      </c>
      <c r="D12">
        <v>1.96</v>
      </c>
    </row>
    <row r="15" spans="1:4" x14ac:dyDescent="0.25">
      <c r="B15" s="1" t="s">
        <v>790</v>
      </c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  <row r="25" spans="2:2" x14ac:dyDescent="0.25">
      <c r="B25" s="3"/>
    </row>
    <row r="26" spans="2:2" x14ac:dyDescent="0.25">
      <c r="B26" s="3"/>
    </row>
    <row r="27" spans="2:2" x14ac:dyDescent="0.25">
      <c r="B27" s="3"/>
    </row>
    <row r="28" spans="2:2" x14ac:dyDescent="0.25">
      <c r="B28" s="3"/>
    </row>
    <row r="29" spans="2:2" x14ac:dyDescent="0.25">
      <c r="B29" s="3"/>
    </row>
    <row r="30" spans="2:2" x14ac:dyDescent="0.25">
      <c r="B30" s="3"/>
    </row>
    <row r="31" spans="2:2" x14ac:dyDescent="0.25">
      <c r="B31" s="3"/>
    </row>
    <row r="32" spans="2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defaultRowHeight="15" x14ac:dyDescent="0.25"/>
  <cols>
    <col min="2" max="2" width="21.28515625" customWidth="1"/>
  </cols>
  <sheetData>
    <row r="1" spans="1:5" x14ac:dyDescent="0.25">
      <c r="A1" t="s">
        <v>13</v>
      </c>
    </row>
    <row r="2" spans="1:5" x14ac:dyDescent="0.25">
      <c r="C2" t="s">
        <v>791</v>
      </c>
    </row>
    <row r="3" spans="1:5" x14ac:dyDescent="0.25">
      <c r="C3" t="s">
        <v>267</v>
      </c>
      <c r="D3" t="s">
        <v>794</v>
      </c>
    </row>
    <row r="4" spans="1:5" x14ac:dyDescent="0.25">
      <c r="B4" t="s">
        <v>5</v>
      </c>
      <c r="C4">
        <v>0</v>
      </c>
      <c r="D4">
        <v>0</v>
      </c>
    </row>
    <row r="5" spans="1:5" x14ac:dyDescent="0.25">
      <c r="B5" s="1" t="s">
        <v>26</v>
      </c>
      <c r="C5">
        <v>-0.09</v>
      </c>
      <c r="D5">
        <v>-0.49</v>
      </c>
    </row>
    <row r="6" spans="1:5" x14ac:dyDescent="0.25">
      <c r="B6" s="1" t="s">
        <v>64</v>
      </c>
      <c r="C6">
        <v>-0.06</v>
      </c>
      <c r="D6" s="4">
        <v>1.5</v>
      </c>
    </row>
    <row r="7" spans="1:5" x14ac:dyDescent="0.25">
      <c r="B7" s="1" t="s">
        <v>31</v>
      </c>
      <c r="C7">
        <v>-0.35</v>
      </c>
      <c r="D7">
        <v>1.63</v>
      </c>
      <c r="E7" s="4"/>
    </row>
    <row r="8" spans="1:5" x14ac:dyDescent="0.25">
      <c r="B8" s="2" t="s">
        <v>3</v>
      </c>
      <c r="C8" s="4">
        <v>0.32</v>
      </c>
      <c r="D8">
        <v>1.1100000000000001</v>
      </c>
    </row>
    <row r="9" spans="1:5" x14ac:dyDescent="0.25">
      <c r="B9" s="1" t="s">
        <v>25</v>
      </c>
      <c r="C9">
        <v>-0.25</v>
      </c>
      <c r="D9">
        <v>1.34</v>
      </c>
    </row>
    <row r="10" spans="1:5" x14ac:dyDescent="0.25">
      <c r="B10" s="1" t="s">
        <v>1</v>
      </c>
      <c r="C10">
        <v>-0.37</v>
      </c>
      <c r="D10">
        <v>2.0499999999999998</v>
      </c>
    </row>
    <row r="11" spans="1:5" x14ac:dyDescent="0.25">
      <c r="B11" s="1" t="s">
        <v>0</v>
      </c>
      <c r="C11">
        <v>-0.48</v>
      </c>
      <c r="D11" s="4">
        <v>2.08</v>
      </c>
    </row>
    <row r="12" spans="1:5" x14ac:dyDescent="0.25">
      <c r="B12" s="1" t="s">
        <v>6</v>
      </c>
      <c r="C12">
        <v>-0.52</v>
      </c>
      <c r="D12">
        <v>1.96</v>
      </c>
      <c r="E12" s="4"/>
    </row>
    <row r="13" spans="1:5" x14ac:dyDescent="0.25">
      <c r="C13" s="1"/>
    </row>
    <row r="15" spans="1:5" x14ac:dyDescent="0.25">
      <c r="B15" s="1" t="s">
        <v>790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defaultRowHeight="15" x14ac:dyDescent="0.25"/>
  <cols>
    <col min="2" max="2" width="21.28515625" customWidth="1"/>
  </cols>
  <sheetData>
    <row r="1" spans="1:5" x14ac:dyDescent="0.25">
      <c r="A1" t="s">
        <v>13</v>
      </c>
    </row>
    <row r="2" spans="1:5" x14ac:dyDescent="0.25">
      <c r="C2" t="s">
        <v>791</v>
      </c>
    </row>
    <row r="3" spans="1:5" x14ac:dyDescent="0.25">
      <c r="C3" t="s">
        <v>267</v>
      </c>
      <c r="D3" t="s">
        <v>266</v>
      </c>
    </row>
    <row r="4" spans="1:5" x14ac:dyDescent="0.25">
      <c r="B4" t="s">
        <v>5</v>
      </c>
      <c r="C4">
        <v>0</v>
      </c>
      <c r="D4">
        <v>0</v>
      </c>
    </row>
    <row r="5" spans="1:5" x14ac:dyDescent="0.25">
      <c r="B5" s="1" t="s">
        <v>26</v>
      </c>
      <c r="C5">
        <v>-0.09</v>
      </c>
      <c r="D5">
        <v>-0.35</v>
      </c>
    </row>
    <row r="6" spans="1:5" x14ac:dyDescent="0.25">
      <c r="B6" s="1" t="s">
        <v>64</v>
      </c>
      <c r="C6">
        <v>-0.06</v>
      </c>
      <c r="D6">
        <v>-0.06</v>
      </c>
    </row>
    <row r="7" spans="1:5" x14ac:dyDescent="0.25">
      <c r="B7" s="1" t="s">
        <v>31</v>
      </c>
      <c r="C7">
        <v>-0.35</v>
      </c>
      <c r="D7">
        <v>0.31</v>
      </c>
      <c r="E7" s="4"/>
    </row>
    <row r="8" spans="1:5" x14ac:dyDescent="0.25">
      <c r="B8" s="2" t="s">
        <v>3</v>
      </c>
      <c r="C8" s="4">
        <v>0.32</v>
      </c>
      <c r="D8" s="4">
        <v>0</v>
      </c>
    </row>
    <row r="9" spans="1:5" x14ac:dyDescent="0.25">
      <c r="B9" s="1" t="s">
        <v>25</v>
      </c>
      <c r="C9">
        <v>-0.25</v>
      </c>
      <c r="D9">
        <v>-0.46</v>
      </c>
    </row>
    <row r="10" spans="1:5" x14ac:dyDescent="0.25">
      <c r="B10" s="1" t="s">
        <v>1</v>
      </c>
      <c r="C10">
        <v>-0.37</v>
      </c>
      <c r="D10">
        <v>-0.42</v>
      </c>
    </row>
    <row r="11" spans="1:5" x14ac:dyDescent="0.25">
      <c r="B11" s="1" t="s">
        <v>0</v>
      </c>
      <c r="C11">
        <v>-0.48</v>
      </c>
      <c r="D11">
        <v>-0.85</v>
      </c>
    </row>
    <row r="12" spans="1:5" x14ac:dyDescent="0.25">
      <c r="B12" s="1" t="s">
        <v>6</v>
      </c>
      <c r="C12">
        <v>-0.52</v>
      </c>
      <c r="D12">
        <v>-0.67</v>
      </c>
      <c r="E12" s="4"/>
    </row>
    <row r="13" spans="1:5" x14ac:dyDescent="0.25">
      <c r="C13" s="1"/>
    </row>
    <row r="15" spans="1:5" x14ac:dyDescent="0.25">
      <c r="B15" s="1" t="s">
        <v>790</v>
      </c>
    </row>
    <row r="29" spans="2:4" x14ac:dyDescent="0.25">
      <c r="B29" t="s">
        <v>5</v>
      </c>
      <c r="C29">
        <v>0</v>
      </c>
      <c r="D29">
        <v>0</v>
      </c>
    </row>
    <row r="30" spans="2:4" x14ac:dyDescent="0.25">
      <c r="B30" s="1" t="s">
        <v>64</v>
      </c>
      <c r="C30">
        <v>-0.06</v>
      </c>
      <c r="D30">
        <v>-0.06</v>
      </c>
    </row>
    <row r="31" spans="2:4" x14ac:dyDescent="0.25">
      <c r="B31" s="1" t="s">
        <v>31</v>
      </c>
      <c r="C31">
        <v>-0.35</v>
      </c>
      <c r="D31">
        <v>0.31</v>
      </c>
    </row>
    <row r="32" spans="2:4" x14ac:dyDescent="0.25">
      <c r="B32" s="2" t="s">
        <v>3</v>
      </c>
      <c r="C32" s="4">
        <v>0.32</v>
      </c>
      <c r="D32" s="4">
        <v>0</v>
      </c>
    </row>
    <row r="33" spans="2:4" x14ac:dyDescent="0.25">
      <c r="B33" s="1" t="s">
        <v>25</v>
      </c>
      <c r="C33">
        <v>-0.25</v>
      </c>
      <c r="D33">
        <v>-0.46</v>
      </c>
    </row>
    <row r="34" spans="2:4" x14ac:dyDescent="0.25">
      <c r="B34" s="1" t="s">
        <v>0</v>
      </c>
      <c r="C34">
        <v>-0.48</v>
      </c>
      <c r="D34">
        <v>-0.85</v>
      </c>
    </row>
    <row r="35" spans="2:4" x14ac:dyDescent="0.25">
      <c r="B35" s="1" t="s">
        <v>6</v>
      </c>
      <c r="C35">
        <v>-0.52</v>
      </c>
      <c r="D35">
        <v>-0.67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B1" workbookViewId="0">
      <selection activeCell="B1" sqref="B1"/>
    </sheetView>
  </sheetViews>
  <sheetFormatPr defaultRowHeight="15" x14ac:dyDescent="0.25"/>
  <cols>
    <col min="3" max="4" width="14.7109375" customWidth="1"/>
    <col min="5" max="5" width="19.140625" customWidth="1"/>
    <col min="6" max="6" width="14.140625" customWidth="1"/>
    <col min="7" max="8" width="15.7109375" customWidth="1"/>
    <col min="9" max="9" width="8.140625" customWidth="1"/>
    <col min="11" max="11" width="29.5703125" customWidth="1"/>
  </cols>
  <sheetData>
    <row r="1" spans="1:13" x14ac:dyDescent="0.25">
      <c r="A1" t="s">
        <v>13</v>
      </c>
      <c r="B1" t="s">
        <v>13</v>
      </c>
    </row>
    <row r="2" spans="1:13" x14ac:dyDescent="0.25">
      <c r="C2" s="1" t="s">
        <v>669</v>
      </c>
    </row>
    <row r="3" spans="1:13" x14ac:dyDescent="0.25">
      <c r="D3" t="s">
        <v>266</v>
      </c>
      <c r="F3" t="s">
        <v>267</v>
      </c>
      <c r="H3" t="s">
        <v>14</v>
      </c>
      <c r="I3" s="6">
        <v>1</v>
      </c>
      <c r="K3" t="s">
        <v>305</v>
      </c>
      <c r="M3" t="s">
        <v>304</v>
      </c>
    </row>
    <row r="4" spans="1:13" x14ac:dyDescent="0.25">
      <c r="C4" t="s">
        <v>5</v>
      </c>
      <c r="D4">
        <v>0</v>
      </c>
      <c r="E4">
        <v>2</v>
      </c>
      <c r="F4">
        <v>0</v>
      </c>
      <c r="G4">
        <v>2</v>
      </c>
      <c r="H4" s="5">
        <f>SQRT((D4)*(D4) + (F4)*(F4))</f>
        <v>0</v>
      </c>
      <c r="I4" s="7">
        <f>H4/0.976*100</f>
        <v>0</v>
      </c>
      <c r="K4" t="s">
        <v>16</v>
      </c>
      <c r="L4">
        <v>1480</v>
      </c>
      <c r="M4" s="8">
        <f t="shared" ref="M4:M11" si="0">L4/1480*100</f>
        <v>100</v>
      </c>
    </row>
    <row r="5" spans="1:13" x14ac:dyDescent="0.25">
      <c r="C5" s="1" t="s">
        <v>26</v>
      </c>
      <c r="D5">
        <v>-0.35</v>
      </c>
      <c r="E5">
        <f>D5+2</f>
        <v>1.65</v>
      </c>
      <c r="F5">
        <v>-0.09</v>
      </c>
      <c r="G5">
        <f>F5+2</f>
        <v>1.91</v>
      </c>
      <c r="H5" s="5">
        <f t="shared" ref="H5:H12" si="1">SQRT((D5)*(D5) + (F5)*(F5))</f>
        <v>0.36138621999185305</v>
      </c>
      <c r="I5" s="7">
        <f t="shared" ref="I5:I12" si="2">H5/0.976*100</f>
        <v>37.027276638509541</v>
      </c>
      <c r="K5" t="s">
        <v>24</v>
      </c>
      <c r="L5">
        <v>1353</v>
      </c>
      <c r="M5" s="8">
        <f t="shared" si="0"/>
        <v>91.418918918918919</v>
      </c>
    </row>
    <row r="6" spans="1:13" x14ac:dyDescent="0.25">
      <c r="C6" s="1" t="s">
        <v>64</v>
      </c>
      <c r="D6">
        <v>-0.06</v>
      </c>
      <c r="E6">
        <f t="shared" ref="E6:E12" si="3">D6+2</f>
        <v>1.94</v>
      </c>
      <c r="F6">
        <v>-0.06</v>
      </c>
      <c r="G6">
        <f t="shared" ref="G6:G12" si="4">F6+2</f>
        <v>1.94</v>
      </c>
      <c r="H6" s="5">
        <f t="shared" si="1"/>
        <v>8.4852813742385708E-2</v>
      </c>
      <c r="I6" s="7">
        <f t="shared" si="2"/>
        <v>8.6939358342608308</v>
      </c>
      <c r="K6" t="s">
        <v>264</v>
      </c>
      <c r="L6">
        <v>895</v>
      </c>
      <c r="M6" s="8">
        <f t="shared" si="0"/>
        <v>60.472972972972968</v>
      </c>
    </row>
    <row r="7" spans="1:13" x14ac:dyDescent="0.25">
      <c r="C7" s="1" t="s">
        <v>31</v>
      </c>
      <c r="D7">
        <v>0.31</v>
      </c>
      <c r="E7">
        <f t="shared" si="3"/>
        <v>2.31</v>
      </c>
      <c r="F7">
        <v>-0.35</v>
      </c>
      <c r="G7">
        <f t="shared" si="4"/>
        <v>1.65</v>
      </c>
      <c r="H7" s="5">
        <f t="shared" si="1"/>
        <v>0.46754678910243835</v>
      </c>
      <c r="I7" s="7">
        <f t="shared" si="2"/>
        <v>47.904384129348195</v>
      </c>
      <c r="K7" t="s">
        <v>666</v>
      </c>
      <c r="L7">
        <v>830</v>
      </c>
      <c r="M7" s="8">
        <f t="shared" si="0"/>
        <v>56.081081081081088</v>
      </c>
    </row>
    <row r="8" spans="1:13" x14ac:dyDescent="0.25">
      <c r="C8" s="2" t="s">
        <v>3</v>
      </c>
      <c r="D8" s="4">
        <v>0</v>
      </c>
      <c r="E8" s="4">
        <f t="shared" si="3"/>
        <v>2</v>
      </c>
      <c r="F8" s="4">
        <v>0.32</v>
      </c>
      <c r="G8">
        <f t="shared" si="4"/>
        <v>2.3199999999999998</v>
      </c>
      <c r="H8" s="5">
        <f t="shared" si="1"/>
        <v>0.32</v>
      </c>
      <c r="I8" s="7">
        <f t="shared" si="2"/>
        <v>32.786885245901644</v>
      </c>
      <c r="K8" t="s">
        <v>665</v>
      </c>
      <c r="L8">
        <v>680</v>
      </c>
      <c r="M8" s="8">
        <f t="shared" si="0"/>
        <v>45.945945945945951</v>
      </c>
    </row>
    <row r="9" spans="1:13" x14ac:dyDescent="0.25">
      <c r="C9" s="1" t="s">
        <v>25</v>
      </c>
      <c r="D9">
        <v>-0.46</v>
      </c>
      <c r="E9">
        <f t="shared" si="3"/>
        <v>1.54</v>
      </c>
      <c r="F9">
        <v>-0.25</v>
      </c>
      <c r="G9">
        <f t="shared" si="4"/>
        <v>1.75</v>
      </c>
      <c r="H9" s="5">
        <f t="shared" si="1"/>
        <v>0.52354560450833698</v>
      </c>
      <c r="I9" s="7">
        <f t="shared" si="2"/>
        <v>53.641967675034529</v>
      </c>
      <c r="K9" t="s">
        <v>667</v>
      </c>
      <c r="L9">
        <v>541</v>
      </c>
      <c r="M9" s="8">
        <f t="shared" si="0"/>
        <v>36.554054054054049</v>
      </c>
    </row>
    <row r="10" spans="1:13" x14ac:dyDescent="0.25">
      <c r="C10" s="1" t="s">
        <v>1</v>
      </c>
      <c r="D10">
        <v>-0.42</v>
      </c>
      <c r="E10">
        <f t="shared" si="3"/>
        <v>1.58</v>
      </c>
      <c r="F10">
        <v>-0.37</v>
      </c>
      <c r="G10">
        <f t="shared" si="4"/>
        <v>1.63</v>
      </c>
      <c r="H10" s="5">
        <f t="shared" si="1"/>
        <v>0.55973207876626119</v>
      </c>
      <c r="I10" s="7">
        <f t="shared" si="2"/>
        <v>57.349598234248077</v>
      </c>
      <c r="K10" t="s">
        <v>664</v>
      </c>
      <c r="L10">
        <v>464</v>
      </c>
      <c r="M10" s="8">
        <f t="shared" si="0"/>
        <v>31.351351351351354</v>
      </c>
    </row>
    <row r="11" spans="1:13" x14ac:dyDescent="0.25">
      <c r="C11" s="1" t="s">
        <v>0</v>
      </c>
      <c r="D11">
        <v>-0.85</v>
      </c>
      <c r="E11">
        <f t="shared" si="3"/>
        <v>1.1499999999999999</v>
      </c>
      <c r="F11">
        <v>-0.48</v>
      </c>
      <c r="G11">
        <f t="shared" si="4"/>
        <v>1.52</v>
      </c>
      <c r="H11" s="5">
        <f t="shared" si="1"/>
        <v>0.97616596949494194</v>
      </c>
      <c r="I11" s="7">
        <f t="shared" si="2"/>
        <v>100.01700507120307</v>
      </c>
      <c r="K11" t="s">
        <v>668</v>
      </c>
      <c r="L11">
        <v>112</v>
      </c>
      <c r="M11" s="8">
        <f t="shared" si="0"/>
        <v>7.5675675675675684</v>
      </c>
    </row>
    <row r="12" spans="1:13" x14ac:dyDescent="0.25">
      <c r="C12" s="1" t="s">
        <v>6</v>
      </c>
      <c r="D12">
        <v>-0.67</v>
      </c>
      <c r="E12">
        <f t="shared" si="3"/>
        <v>1.33</v>
      </c>
      <c r="F12">
        <v>-0.52</v>
      </c>
      <c r="G12">
        <f t="shared" si="4"/>
        <v>1.48</v>
      </c>
      <c r="H12" s="5">
        <f t="shared" si="1"/>
        <v>0.84811555816409834</v>
      </c>
      <c r="I12" s="7">
        <f t="shared" si="2"/>
        <v>86.897085877469095</v>
      </c>
      <c r="M12" s="8"/>
    </row>
    <row r="16" spans="1:13" x14ac:dyDescent="0.25">
      <c r="C16" s="9" t="s">
        <v>20</v>
      </c>
      <c r="D16" s="9" t="s">
        <v>22</v>
      </c>
      <c r="E16" s="9" t="s">
        <v>21</v>
      </c>
      <c r="F16" s="10" t="s">
        <v>662</v>
      </c>
      <c r="G16" s="10" t="s">
        <v>663</v>
      </c>
      <c r="M16" s="8"/>
    </row>
    <row r="17" spans="3:13" x14ac:dyDescent="0.25">
      <c r="C17" s="60" t="s">
        <v>0</v>
      </c>
      <c r="D17" s="61">
        <v>100</v>
      </c>
      <c r="E17" s="61" t="s">
        <v>16</v>
      </c>
      <c r="F17" s="62">
        <v>1480</v>
      </c>
      <c r="G17" s="62">
        <v>100</v>
      </c>
    </row>
    <row r="18" spans="3:13" x14ac:dyDescent="0.25">
      <c r="C18" s="61" t="s">
        <v>6</v>
      </c>
      <c r="D18" s="62">
        <v>92</v>
      </c>
      <c r="E18" s="61" t="s">
        <v>24</v>
      </c>
      <c r="F18" s="62">
        <v>1353</v>
      </c>
      <c r="G18" s="62">
        <v>91</v>
      </c>
      <c r="M18" s="8"/>
    </row>
    <row r="19" spans="3:13" x14ac:dyDescent="0.25">
      <c r="C19" s="59" t="s">
        <v>1</v>
      </c>
      <c r="D19" s="59">
        <v>57</v>
      </c>
      <c r="E19" s="59" t="s">
        <v>264</v>
      </c>
      <c r="F19" s="59">
        <v>895</v>
      </c>
      <c r="G19" s="59">
        <v>60</v>
      </c>
      <c r="M19" s="8"/>
    </row>
    <row r="20" spans="3:13" x14ac:dyDescent="0.25">
      <c r="C20" s="50" t="s">
        <v>4</v>
      </c>
      <c r="D20" s="51">
        <v>54</v>
      </c>
      <c r="E20" s="52" t="s">
        <v>666</v>
      </c>
      <c r="F20" s="51">
        <v>830</v>
      </c>
      <c r="G20" s="51">
        <v>56</v>
      </c>
      <c r="M20" s="8"/>
    </row>
    <row r="21" spans="3:13" x14ac:dyDescent="0.25">
      <c r="C21" s="50" t="s">
        <v>2</v>
      </c>
      <c r="D21" s="51">
        <v>48</v>
      </c>
      <c r="E21" s="52" t="s">
        <v>665</v>
      </c>
      <c r="F21" s="51">
        <v>680</v>
      </c>
      <c r="G21" s="51">
        <v>46</v>
      </c>
    </row>
    <row r="22" spans="3:13" x14ac:dyDescent="0.25">
      <c r="C22" s="105" t="s">
        <v>27</v>
      </c>
      <c r="D22" s="106">
        <v>37</v>
      </c>
      <c r="E22" s="107" t="s">
        <v>667</v>
      </c>
      <c r="F22" s="107">
        <v>541</v>
      </c>
      <c r="G22" s="107">
        <v>37</v>
      </c>
    </row>
    <row r="23" spans="3:13" x14ac:dyDescent="0.25">
      <c r="C23" s="50" t="s">
        <v>3</v>
      </c>
      <c r="D23" s="51">
        <v>33</v>
      </c>
      <c r="E23" s="52" t="s">
        <v>664</v>
      </c>
      <c r="F23" s="51">
        <v>464</v>
      </c>
      <c r="G23" s="51">
        <v>31</v>
      </c>
    </row>
    <row r="24" spans="3:13" x14ac:dyDescent="0.25">
      <c r="C24" s="53">
        <v>888</v>
      </c>
      <c r="D24" s="51">
        <v>9</v>
      </c>
      <c r="E24" s="52" t="s">
        <v>668</v>
      </c>
      <c r="F24" s="51">
        <v>112</v>
      </c>
      <c r="G24" s="51">
        <v>8</v>
      </c>
    </row>
    <row r="25" spans="3:13" x14ac:dyDescent="0.25">
      <c r="C25" s="54" t="s">
        <v>5</v>
      </c>
      <c r="D25" s="55">
        <v>0</v>
      </c>
      <c r="E25" s="55" t="s">
        <v>15</v>
      </c>
      <c r="F25" s="56">
        <v>0</v>
      </c>
      <c r="G25" s="56">
        <v>0</v>
      </c>
    </row>
    <row r="28" spans="3:13" x14ac:dyDescent="0.25">
      <c r="C28" s="1"/>
      <c r="D28" s="7"/>
    </row>
    <row r="29" spans="3:13" x14ac:dyDescent="0.25">
      <c r="C29" s="1"/>
      <c r="D29" s="7"/>
    </row>
    <row r="30" spans="3:13" x14ac:dyDescent="0.25">
      <c r="C30" s="1" t="s">
        <v>793</v>
      </c>
      <c r="D30" s="7"/>
    </row>
    <row r="32" spans="3:13" x14ac:dyDescent="0.25">
      <c r="D32" t="s">
        <v>266</v>
      </c>
      <c r="F32" t="s">
        <v>794</v>
      </c>
      <c r="H32" t="s">
        <v>14</v>
      </c>
      <c r="I32" s="6">
        <v>1</v>
      </c>
      <c r="K32" t="s">
        <v>305</v>
      </c>
      <c r="M32" t="s">
        <v>304</v>
      </c>
    </row>
    <row r="33" spans="3:13" x14ac:dyDescent="0.25">
      <c r="C33" t="s">
        <v>5</v>
      </c>
      <c r="D33">
        <v>0</v>
      </c>
      <c r="E33">
        <v>2</v>
      </c>
      <c r="F33">
        <v>0</v>
      </c>
      <c r="G33">
        <v>2</v>
      </c>
      <c r="H33" s="5">
        <f t="shared" ref="H33:H41" si="5">SQRT((E33-2)*(E33-2) + (G33-2)*(G33-2))</f>
        <v>0</v>
      </c>
      <c r="I33" s="7">
        <f t="shared" ref="I33:I41" si="6">H33/2.247*100</f>
        <v>0</v>
      </c>
      <c r="K33" t="s">
        <v>16</v>
      </c>
      <c r="L33">
        <v>1480</v>
      </c>
      <c r="M33" s="8">
        <f>L33/1480*100</f>
        <v>100</v>
      </c>
    </row>
    <row r="34" spans="3:13" x14ac:dyDescent="0.25">
      <c r="C34" s="1" t="s">
        <v>26</v>
      </c>
      <c r="D34">
        <v>-0.35</v>
      </c>
      <c r="E34">
        <f>D34+2</f>
        <v>1.65</v>
      </c>
      <c r="F34">
        <v>-0.49</v>
      </c>
      <c r="G34">
        <f>F34+2</f>
        <v>1.51</v>
      </c>
      <c r="H34" s="5">
        <f t="shared" si="5"/>
        <v>0.60216276869298391</v>
      </c>
      <c r="I34" s="8">
        <f t="shared" si="6"/>
        <v>26.798521081129685</v>
      </c>
      <c r="K34" t="s">
        <v>264</v>
      </c>
      <c r="L34">
        <v>895</v>
      </c>
      <c r="M34" s="8">
        <f t="shared" ref="M34:M42" si="7">L34/1480*100</f>
        <v>60.472972972972968</v>
      </c>
    </row>
    <row r="35" spans="3:13" x14ac:dyDescent="0.25">
      <c r="C35" s="1" t="s">
        <v>64</v>
      </c>
      <c r="D35">
        <v>-0.06</v>
      </c>
      <c r="E35">
        <f t="shared" ref="E35:E41" si="8">D35+2</f>
        <v>1.94</v>
      </c>
      <c r="F35" s="4">
        <v>1.5</v>
      </c>
      <c r="G35">
        <f t="shared" ref="G35:G41" si="9">F35+2</f>
        <v>3.5</v>
      </c>
      <c r="H35" s="5">
        <f t="shared" si="5"/>
        <v>1.5011995203836164</v>
      </c>
      <c r="I35" s="8">
        <f t="shared" si="6"/>
        <v>66.809057426952222</v>
      </c>
      <c r="K35" t="s">
        <v>24</v>
      </c>
      <c r="L35">
        <v>1353</v>
      </c>
      <c r="M35" s="8">
        <f t="shared" si="7"/>
        <v>91.418918918918919</v>
      </c>
    </row>
    <row r="36" spans="3:13" x14ac:dyDescent="0.25">
      <c r="C36" s="1" t="s">
        <v>31</v>
      </c>
      <c r="D36">
        <v>0.31</v>
      </c>
      <c r="E36">
        <f t="shared" si="8"/>
        <v>2.31</v>
      </c>
      <c r="F36">
        <v>1.63</v>
      </c>
      <c r="G36">
        <f t="shared" si="9"/>
        <v>3.63</v>
      </c>
      <c r="H36" s="5">
        <f t="shared" si="5"/>
        <v>1.6592166826548</v>
      </c>
      <c r="I36" s="8">
        <f t="shared" si="6"/>
        <v>73.841418898745005</v>
      </c>
      <c r="K36" t="s">
        <v>59</v>
      </c>
      <c r="L36">
        <v>1244</v>
      </c>
      <c r="M36" s="8">
        <f>L36/1480*100</f>
        <v>84.054054054054049</v>
      </c>
    </row>
    <row r="37" spans="3:13" x14ac:dyDescent="0.25">
      <c r="C37" s="2" t="s">
        <v>3</v>
      </c>
      <c r="D37" s="4">
        <v>0</v>
      </c>
      <c r="E37" s="4">
        <f t="shared" si="8"/>
        <v>2</v>
      </c>
      <c r="F37">
        <v>1.1100000000000001</v>
      </c>
      <c r="G37">
        <f t="shared" si="9"/>
        <v>3.1100000000000003</v>
      </c>
      <c r="H37" s="5">
        <f t="shared" si="5"/>
        <v>1.1100000000000003</v>
      </c>
      <c r="I37" s="8">
        <f t="shared" si="6"/>
        <v>49.399198931909226</v>
      </c>
      <c r="K37" t="s">
        <v>263</v>
      </c>
      <c r="L37">
        <v>1074</v>
      </c>
      <c r="M37" s="8">
        <f>L37/1480*100</f>
        <v>72.567567567567565</v>
      </c>
    </row>
    <row r="38" spans="3:13" x14ac:dyDescent="0.25">
      <c r="C38" s="1" t="s">
        <v>25</v>
      </c>
      <c r="D38">
        <v>-0.46</v>
      </c>
      <c r="E38">
        <f t="shared" si="8"/>
        <v>1.54</v>
      </c>
      <c r="F38">
        <v>1.34</v>
      </c>
      <c r="G38">
        <f t="shared" si="9"/>
        <v>3.34</v>
      </c>
      <c r="H38" s="5">
        <f t="shared" si="5"/>
        <v>1.4167568598739868</v>
      </c>
      <c r="I38" s="8">
        <f t="shared" si="6"/>
        <v>63.051039602758649</v>
      </c>
      <c r="K38" t="s">
        <v>19</v>
      </c>
      <c r="L38">
        <v>958</v>
      </c>
      <c r="M38" s="8">
        <f>L38/1480*100</f>
        <v>64.72972972972974</v>
      </c>
    </row>
    <row r="39" spans="3:13" x14ac:dyDescent="0.25">
      <c r="C39" s="1" t="s">
        <v>1</v>
      </c>
      <c r="D39">
        <v>-0.42</v>
      </c>
      <c r="E39">
        <f t="shared" si="8"/>
        <v>1.58</v>
      </c>
      <c r="F39">
        <v>2.0499999999999998</v>
      </c>
      <c r="G39">
        <f t="shared" si="9"/>
        <v>4.05</v>
      </c>
      <c r="H39" s="5">
        <f t="shared" si="5"/>
        <v>2.0925821369781401</v>
      </c>
      <c r="I39" s="8">
        <f t="shared" si="6"/>
        <v>93.127820960308867</v>
      </c>
      <c r="K39" t="s">
        <v>18</v>
      </c>
      <c r="L39">
        <v>738</v>
      </c>
      <c r="M39" s="8">
        <f>L39/1480*100</f>
        <v>49.864864864864863</v>
      </c>
    </row>
    <row r="40" spans="3:13" x14ac:dyDescent="0.25">
      <c r="C40" s="1" t="s">
        <v>0</v>
      </c>
      <c r="D40">
        <v>-0.85</v>
      </c>
      <c r="E40">
        <f t="shared" si="8"/>
        <v>1.1499999999999999</v>
      </c>
      <c r="F40" s="4">
        <v>2.08</v>
      </c>
      <c r="G40">
        <f t="shared" si="9"/>
        <v>4.08</v>
      </c>
      <c r="H40" s="5">
        <f t="shared" si="5"/>
        <v>2.2469757453074566</v>
      </c>
      <c r="I40" s="8">
        <f t="shared" si="6"/>
        <v>99.998920574430656</v>
      </c>
      <c r="K40" t="s">
        <v>17</v>
      </c>
      <c r="L40">
        <v>661</v>
      </c>
      <c r="M40" s="8">
        <f>L40/1480*100</f>
        <v>44.662162162162161</v>
      </c>
    </row>
    <row r="41" spans="3:13" x14ac:dyDescent="0.25">
      <c r="C41" s="1" t="s">
        <v>6</v>
      </c>
      <c r="D41">
        <v>-0.67</v>
      </c>
      <c r="E41">
        <f t="shared" si="8"/>
        <v>1.33</v>
      </c>
      <c r="F41">
        <v>1.96</v>
      </c>
      <c r="G41">
        <f t="shared" si="9"/>
        <v>3.96</v>
      </c>
      <c r="H41" s="5">
        <f t="shared" si="5"/>
        <v>2.0713522153414661</v>
      </c>
      <c r="I41" s="8">
        <f t="shared" si="6"/>
        <v>92.183009138472016</v>
      </c>
      <c r="K41" t="s">
        <v>15</v>
      </c>
      <c r="L41">
        <v>0</v>
      </c>
      <c r="M41" s="8">
        <f t="shared" si="7"/>
        <v>0</v>
      </c>
    </row>
    <row r="42" spans="3:13" x14ac:dyDescent="0.25">
      <c r="K42" t="s">
        <v>265</v>
      </c>
      <c r="L42">
        <v>400</v>
      </c>
      <c r="M42" s="8">
        <f t="shared" si="7"/>
        <v>27.027027027027028</v>
      </c>
    </row>
    <row r="45" spans="3:13" x14ac:dyDescent="0.25">
      <c r="C45" s="9" t="s">
        <v>20</v>
      </c>
      <c r="D45" s="9" t="s">
        <v>22</v>
      </c>
      <c r="E45" s="9" t="s">
        <v>21</v>
      </c>
      <c r="F45" s="10" t="s">
        <v>23</v>
      </c>
    </row>
    <row r="46" spans="3:13" x14ac:dyDescent="0.25">
      <c r="C46" s="60" t="s">
        <v>0</v>
      </c>
      <c r="D46" s="61">
        <v>100</v>
      </c>
      <c r="E46" s="61" t="s">
        <v>16</v>
      </c>
      <c r="F46" s="62">
        <v>100</v>
      </c>
    </row>
    <row r="47" spans="3:13" x14ac:dyDescent="0.25">
      <c r="C47" s="57" t="s">
        <v>1</v>
      </c>
      <c r="D47" s="58">
        <v>93</v>
      </c>
      <c r="E47" s="59" t="s">
        <v>24</v>
      </c>
      <c r="F47" s="58">
        <v>91</v>
      </c>
    </row>
    <row r="48" spans="3:13" x14ac:dyDescent="0.25">
      <c r="C48" s="61" t="s">
        <v>6</v>
      </c>
      <c r="D48" s="62">
        <v>92</v>
      </c>
      <c r="E48" s="61" t="s">
        <v>24</v>
      </c>
      <c r="F48" s="62">
        <v>91</v>
      </c>
    </row>
    <row r="49" spans="3:6" x14ac:dyDescent="0.25">
      <c r="C49" s="50" t="s">
        <v>2</v>
      </c>
      <c r="D49" s="51">
        <v>74</v>
      </c>
      <c r="E49" s="52" t="s">
        <v>263</v>
      </c>
      <c r="F49" s="51">
        <v>73</v>
      </c>
    </row>
    <row r="50" spans="3:6" x14ac:dyDescent="0.25">
      <c r="C50" s="53">
        <v>888</v>
      </c>
      <c r="D50" s="51">
        <v>67</v>
      </c>
      <c r="E50" s="52" t="s">
        <v>19</v>
      </c>
      <c r="F50" s="51">
        <v>65</v>
      </c>
    </row>
    <row r="51" spans="3:6" x14ac:dyDescent="0.25">
      <c r="C51" s="50" t="s">
        <v>4</v>
      </c>
      <c r="D51" s="51">
        <v>63</v>
      </c>
      <c r="E51" s="52" t="s">
        <v>264</v>
      </c>
      <c r="F51" s="51">
        <v>60</v>
      </c>
    </row>
    <row r="52" spans="3:6" x14ac:dyDescent="0.25">
      <c r="C52" s="50" t="s">
        <v>3</v>
      </c>
      <c r="D52" s="51">
        <v>49</v>
      </c>
      <c r="E52" s="52" t="s">
        <v>17</v>
      </c>
      <c r="F52" s="51">
        <v>44.662162162162161</v>
      </c>
    </row>
    <row r="53" spans="3:6" x14ac:dyDescent="0.25">
      <c r="C53" s="54" t="s">
        <v>5</v>
      </c>
      <c r="D53" s="55">
        <v>0</v>
      </c>
      <c r="E53" s="55" t="s">
        <v>15</v>
      </c>
      <c r="F53" s="56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/>
  </sheetViews>
  <sheetFormatPr defaultRowHeight="15" x14ac:dyDescent="0.25"/>
  <cols>
    <col min="2" max="2" width="23.7109375" customWidth="1"/>
  </cols>
  <sheetData>
    <row r="1" spans="1:4" x14ac:dyDescent="0.25">
      <c r="A1" t="s">
        <v>13</v>
      </c>
    </row>
    <row r="4" spans="1:4" x14ac:dyDescent="0.25">
      <c r="B4" t="s">
        <v>316</v>
      </c>
    </row>
    <row r="5" spans="1:4" x14ac:dyDescent="0.25">
      <c r="B5" s="12" t="s">
        <v>792</v>
      </c>
      <c r="C5" s="12" t="s">
        <v>55</v>
      </c>
      <c r="D5" s="12" t="s">
        <v>45</v>
      </c>
    </row>
    <row r="6" spans="1:4" x14ac:dyDescent="0.25">
      <c r="B6" s="12"/>
      <c r="D6" s="13"/>
    </row>
    <row r="7" spans="1:4" x14ac:dyDescent="0.25">
      <c r="B7" s="12" t="s">
        <v>46</v>
      </c>
      <c r="C7" s="12">
        <v>16</v>
      </c>
      <c r="D7" s="12">
        <v>100</v>
      </c>
    </row>
    <row r="8" spans="1:4" x14ac:dyDescent="0.25">
      <c r="B8" s="12" t="s">
        <v>47</v>
      </c>
      <c r="C8" s="12">
        <v>0</v>
      </c>
      <c r="D8" s="12">
        <v>45</v>
      </c>
    </row>
    <row r="9" spans="1:4" x14ac:dyDescent="0.25">
      <c r="B9" s="12" t="s">
        <v>48</v>
      </c>
      <c r="C9" s="12">
        <v>21</v>
      </c>
      <c r="D9" s="12">
        <v>100</v>
      </c>
    </row>
    <row r="10" spans="1:4" x14ac:dyDescent="0.25">
      <c r="B10" s="12" t="s">
        <v>49</v>
      </c>
      <c r="C10" s="12">
        <v>0</v>
      </c>
      <c r="D10" s="12">
        <v>97</v>
      </c>
    </row>
    <row r="11" spans="1:4" x14ac:dyDescent="0.25">
      <c r="B11" s="12" t="s">
        <v>50</v>
      </c>
      <c r="C11" s="12">
        <v>11</v>
      </c>
      <c r="D11" s="12">
        <v>100</v>
      </c>
    </row>
    <row r="12" spans="1:4" x14ac:dyDescent="0.25">
      <c r="B12" s="12" t="s">
        <v>51</v>
      </c>
      <c r="C12" s="12">
        <v>0</v>
      </c>
      <c r="D12" s="12">
        <v>44</v>
      </c>
    </row>
    <row r="13" spans="1:4" x14ac:dyDescent="0.25">
      <c r="B13" s="12" t="s">
        <v>52</v>
      </c>
      <c r="C13" s="12">
        <v>12</v>
      </c>
      <c r="D13" s="12">
        <v>100</v>
      </c>
    </row>
    <row r="14" spans="1:4" x14ac:dyDescent="0.25">
      <c r="B14" s="12" t="s">
        <v>53</v>
      </c>
      <c r="C14" s="12">
        <v>2</v>
      </c>
      <c r="D14" s="12">
        <v>100</v>
      </c>
    </row>
    <row r="15" spans="1:4" x14ac:dyDescent="0.25">
      <c r="B15" s="12" t="s">
        <v>54</v>
      </c>
      <c r="C15" s="12">
        <v>29</v>
      </c>
      <c r="D15" s="12">
        <v>100</v>
      </c>
    </row>
    <row r="16" spans="1:4" x14ac:dyDescent="0.25">
      <c r="B16" s="12"/>
      <c r="D16" s="13"/>
    </row>
    <row r="17" spans="2:5" x14ac:dyDescent="0.25">
      <c r="B17" s="12" t="s">
        <v>30</v>
      </c>
      <c r="C17" s="67">
        <v>11.57761</v>
      </c>
      <c r="D17" s="12">
        <v>786</v>
      </c>
    </row>
    <row r="18" spans="2:5" x14ac:dyDescent="0.25">
      <c r="B18" s="12"/>
      <c r="C18" s="14"/>
      <c r="D18" s="15"/>
    </row>
    <row r="20" spans="2:5" x14ac:dyDescent="0.25">
      <c r="B20" s="12" t="s">
        <v>792</v>
      </c>
      <c r="C20" s="12" t="s">
        <v>321</v>
      </c>
      <c r="D20" s="12" t="s">
        <v>322</v>
      </c>
      <c r="E20" s="12" t="s">
        <v>30</v>
      </c>
    </row>
    <row r="21" spans="2:5" x14ac:dyDescent="0.25">
      <c r="B21" s="12"/>
      <c r="C21" s="12"/>
      <c r="E21" s="13"/>
    </row>
    <row r="22" spans="2:5" x14ac:dyDescent="0.25">
      <c r="B22" s="12" t="s">
        <v>46</v>
      </c>
      <c r="C22" s="12">
        <v>84</v>
      </c>
      <c r="D22" s="12">
        <v>16</v>
      </c>
      <c r="E22" s="12">
        <v>100</v>
      </c>
    </row>
    <row r="23" spans="2:5" x14ac:dyDescent="0.25">
      <c r="B23" s="12" t="s">
        <v>47</v>
      </c>
      <c r="C23" s="12">
        <v>45</v>
      </c>
      <c r="D23" s="12">
        <v>0</v>
      </c>
      <c r="E23" s="12">
        <v>45</v>
      </c>
    </row>
    <row r="24" spans="2:5" x14ac:dyDescent="0.25">
      <c r="B24" s="12" t="s">
        <v>48</v>
      </c>
      <c r="C24" s="12">
        <v>79</v>
      </c>
      <c r="D24" s="12">
        <v>21</v>
      </c>
      <c r="E24" s="12">
        <v>100</v>
      </c>
    </row>
    <row r="25" spans="2:5" x14ac:dyDescent="0.25">
      <c r="B25" s="12" t="s">
        <v>49</v>
      </c>
      <c r="C25" s="12">
        <v>97</v>
      </c>
      <c r="D25" s="12">
        <v>0</v>
      </c>
      <c r="E25" s="12">
        <v>97</v>
      </c>
    </row>
    <row r="26" spans="2:5" x14ac:dyDescent="0.25">
      <c r="B26" s="12" t="s">
        <v>50</v>
      </c>
      <c r="C26" s="12">
        <v>89</v>
      </c>
      <c r="D26" s="12">
        <v>11</v>
      </c>
      <c r="E26" s="12">
        <v>100</v>
      </c>
    </row>
    <row r="27" spans="2:5" x14ac:dyDescent="0.25">
      <c r="B27" s="12" t="s">
        <v>51</v>
      </c>
      <c r="C27" s="12">
        <v>44</v>
      </c>
      <c r="D27" s="12">
        <v>0</v>
      </c>
      <c r="E27" s="12">
        <v>44</v>
      </c>
    </row>
    <row r="28" spans="2:5" x14ac:dyDescent="0.25">
      <c r="B28" s="12" t="s">
        <v>52</v>
      </c>
      <c r="C28" s="12">
        <v>88</v>
      </c>
      <c r="D28" s="12">
        <v>12</v>
      </c>
      <c r="E28" s="12">
        <v>100</v>
      </c>
    </row>
    <row r="29" spans="2:5" x14ac:dyDescent="0.25">
      <c r="B29" s="12" t="s">
        <v>53</v>
      </c>
      <c r="C29" s="12">
        <v>98</v>
      </c>
      <c r="D29" s="12">
        <v>2</v>
      </c>
      <c r="E29" s="12">
        <v>100</v>
      </c>
    </row>
    <row r="30" spans="2:5" x14ac:dyDescent="0.25">
      <c r="B30" s="12" t="s">
        <v>54</v>
      </c>
      <c r="C30" s="12">
        <v>71</v>
      </c>
      <c r="D30" s="12">
        <v>29</v>
      </c>
      <c r="E30" s="12">
        <v>100</v>
      </c>
    </row>
    <row r="31" spans="2:5" x14ac:dyDescent="0.25">
      <c r="B31" s="12"/>
      <c r="C31" s="12"/>
      <c r="E31" s="13"/>
    </row>
    <row r="32" spans="2:5" x14ac:dyDescent="0.25">
      <c r="B32" s="12" t="s">
        <v>30</v>
      </c>
      <c r="C32" s="12">
        <v>695</v>
      </c>
      <c r="D32" s="12">
        <v>91</v>
      </c>
      <c r="E32" s="12">
        <v>786</v>
      </c>
    </row>
    <row r="34" spans="2:5" x14ac:dyDescent="0.25">
      <c r="B34" t="s">
        <v>314</v>
      </c>
    </row>
    <row r="37" spans="2:5" x14ac:dyDescent="0.25">
      <c r="B37" t="s">
        <v>315</v>
      </c>
    </row>
    <row r="38" spans="2:5" x14ac:dyDescent="0.25">
      <c r="B38" s="12" t="s">
        <v>311</v>
      </c>
      <c r="C38" s="12" t="s">
        <v>321</v>
      </c>
      <c r="D38" s="12" t="s">
        <v>322</v>
      </c>
      <c r="E38" s="12" t="s">
        <v>30</v>
      </c>
    </row>
    <row r="39" spans="2:5" x14ac:dyDescent="0.25">
      <c r="B39" s="12"/>
      <c r="C39" s="12"/>
      <c r="E39" s="13"/>
    </row>
    <row r="40" spans="2:5" x14ac:dyDescent="0.25">
      <c r="B40" s="12" t="s">
        <v>46</v>
      </c>
      <c r="C40" s="12">
        <v>97</v>
      </c>
      <c r="D40" s="12">
        <v>3</v>
      </c>
      <c r="E40" s="12">
        <v>100</v>
      </c>
    </row>
    <row r="41" spans="2:5" x14ac:dyDescent="0.25">
      <c r="B41" s="12" t="s">
        <v>47</v>
      </c>
      <c r="C41" s="12">
        <v>37</v>
      </c>
      <c r="D41" s="12">
        <v>8</v>
      </c>
      <c r="E41" s="12">
        <v>45</v>
      </c>
    </row>
    <row r="42" spans="2:5" x14ac:dyDescent="0.25">
      <c r="B42" s="12" t="s">
        <v>48</v>
      </c>
      <c r="C42" s="12">
        <v>99</v>
      </c>
      <c r="D42" s="12">
        <v>1</v>
      </c>
      <c r="E42" s="12">
        <v>100</v>
      </c>
    </row>
    <row r="43" spans="2:5" x14ac:dyDescent="0.25">
      <c r="B43" s="12" t="s">
        <v>49</v>
      </c>
      <c r="C43" s="12">
        <v>97</v>
      </c>
      <c r="D43" s="12">
        <v>0</v>
      </c>
      <c r="E43" s="12">
        <v>97</v>
      </c>
    </row>
    <row r="44" spans="2:5" x14ac:dyDescent="0.25">
      <c r="B44" s="12" t="s">
        <v>50</v>
      </c>
      <c r="C44" s="12">
        <v>99</v>
      </c>
      <c r="D44" s="12">
        <v>1</v>
      </c>
      <c r="E44" s="12">
        <v>100</v>
      </c>
    </row>
    <row r="45" spans="2:5" x14ac:dyDescent="0.25">
      <c r="B45" s="12" t="s">
        <v>51</v>
      </c>
      <c r="C45" s="12">
        <v>41</v>
      </c>
      <c r="D45" s="12">
        <v>3</v>
      </c>
      <c r="E45" s="12">
        <v>44</v>
      </c>
    </row>
    <row r="46" spans="2:5" x14ac:dyDescent="0.25">
      <c r="B46" s="12" t="s">
        <v>52</v>
      </c>
      <c r="C46" s="12">
        <v>100</v>
      </c>
      <c r="D46" s="12">
        <v>0</v>
      </c>
      <c r="E46" s="12">
        <v>100</v>
      </c>
    </row>
    <row r="47" spans="2:5" x14ac:dyDescent="0.25">
      <c r="B47" s="12" t="s">
        <v>53</v>
      </c>
      <c r="C47" s="12">
        <v>100</v>
      </c>
      <c r="D47" s="12">
        <v>0</v>
      </c>
      <c r="E47" s="12">
        <v>100</v>
      </c>
    </row>
    <row r="48" spans="2:5" x14ac:dyDescent="0.25">
      <c r="B48" s="12" t="s">
        <v>54</v>
      </c>
      <c r="C48" s="12">
        <v>99</v>
      </c>
      <c r="D48" s="12">
        <v>1</v>
      </c>
      <c r="E48" s="12">
        <v>100</v>
      </c>
    </row>
    <row r="49" spans="2:5" x14ac:dyDescent="0.25">
      <c r="B49" s="12"/>
      <c r="C49" s="12"/>
      <c r="E49" s="13"/>
    </row>
    <row r="50" spans="2:5" x14ac:dyDescent="0.25">
      <c r="B50" s="12" t="s">
        <v>30</v>
      </c>
      <c r="C50" s="12">
        <v>769</v>
      </c>
      <c r="D50" s="12">
        <v>17</v>
      </c>
      <c r="E50" s="12">
        <v>786</v>
      </c>
    </row>
    <row r="52" spans="2:5" x14ac:dyDescent="0.25">
      <c r="B52" s="68" t="s">
        <v>319</v>
      </c>
    </row>
    <row r="53" spans="2:5" x14ac:dyDescent="0.25">
      <c r="B53" t="s">
        <v>317</v>
      </c>
    </row>
    <row r="54" spans="2:5" x14ac:dyDescent="0.25">
      <c r="B54" s="12" t="s">
        <v>311</v>
      </c>
      <c r="C54" s="12" t="s">
        <v>321</v>
      </c>
      <c r="D54" s="12" t="s">
        <v>322</v>
      </c>
      <c r="E54" s="12" t="s">
        <v>30</v>
      </c>
    </row>
    <row r="55" spans="2:5" x14ac:dyDescent="0.25">
      <c r="B55" s="12"/>
      <c r="C55" s="12"/>
      <c r="E55" s="13"/>
    </row>
    <row r="56" spans="2:5" x14ac:dyDescent="0.25">
      <c r="B56" s="12" t="s">
        <v>46</v>
      </c>
      <c r="C56" s="12">
        <v>99</v>
      </c>
      <c r="D56" s="12">
        <v>1</v>
      </c>
      <c r="E56" s="12">
        <v>100</v>
      </c>
    </row>
    <row r="57" spans="2:5" x14ac:dyDescent="0.25">
      <c r="B57" s="12" t="s">
        <v>47</v>
      </c>
      <c r="C57" s="12">
        <v>45</v>
      </c>
      <c r="D57" s="12">
        <v>0</v>
      </c>
      <c r="E57" s="12">
        <v>45</v>
      </c>
    </row>
    <row r="58" spans="2:5" x14ac:dyDescent="0.25">
      <c r="B58" s="12" t="s">
        <v>48</v>
      </c>
      <c r="C58" s="12">
        <v>96</v>
      </c>
      <c r="D58" s="12">
        <v>4</v>
      </c>
      <c r="E58" s="12">
        <v>100</v>
      </c>
    </row>
    <row r="59" spans="2:5" x14ac:dyDescent="0.25">
      <c r="B59" s="12" t="s">
        <v>49</v>
      </c>
      <c r="C59" s="12">
        <v>97</v>
      </c>
      <c r="D59" s="12">
        <v>0</v>
      </c>
      <c r="E59" s="12">
        <v>97</v>
      </c>
    </row>
    <row r="60" spans="2:5" x14ac:dyDescent="0.25">
      <c r="B60" s="12" t="s">
        <v>50</v>
      </c>
      <c r="C60" s="12">
        <v>100</v>
      </c>
      <c r="D60" s="12">
        <v>0</v>
      </c>
      <c r="E60" s="12">
        <v>100</v>
      </c>
    </row>
    <row r="61" spans="2:5" x14ac:dyDescent="0.25">
      <c r="B61" s="12" t="s">
        <v>51</v>
      </c>
      <c r="C61" s="12">
        <v>44</v>
      </c>
      <c r="D61" s="12">
        <v>0</v>
      </c>
      <c r="E61" s="12">
        <v>44</v>
      </c>
    </row>
    <row r="62" spans="2:5" x14ac:dyDescent="0.25">
      <c r="B62" s="12" t="s">
        <v>52</v>
      </c>
      <c r="C62" s="12">
        <v>98</v>
      </c>
      <c r="D62" s="12">
        <v>2</v>
      </c>
      <c r="E62" s="12">
        <v>100</v>
      </c>
    </row>
    <row r="63" spans="2:5" x14ac:dyDescent="0.25">
      <c r="B63" s="12" t="s">
        <v>53</v>
      </c>
      <c r="C63" s="12">
        <v>99</v>
      </c>
      <c r="D63" s="12">
        <v>1</v>
      </c>
      <c r="E63" s="12">
        <v>100</v>
      </c>
    </row>
    <row r="64" spans="2:5" x14ac:dyDescent="0.25">
      <c r="B64" s="12" t="s">
        <v>54</v>
      </c>
      <c r="C64" s="12">
        <v>98</v>
      </c>
      <c r="D64" s="12">
        <v>2</v>
      </c>
      <c r="E64" s="12">
        <v>100</v>
      </c>
    </row>
    <row r="65" spans="2:5" x14ac:dyDescent="0.25">
      <c r="B65" s="12"/>
      <c r="C65" s="12"/>
      <c r="E65" s="13"/>
    </row>
    <row r="66" spans="2:5" x14ac:dyDescent="0.25">
      <c r="B66" s="12" t="s">
        <v>30</v>
      </c>
      <c r="C66" s="12">
        <v>776</v>
      </c>
      <c r="D66" s="12">
        <v>10</v>
      </c>
      <c r="E66" s="12">
        <v>786</v>
      </c>
    </row>
    <row r="67" spans="2:5" x14ac:dyDescent="0.25">
      <c r="B67" s="43"/>
      <c r="C67" s="43"/>
      <c r="D67" s="43"/>
      <c r="E67" s="43"/>
    </row>
    <row r="68" spans="2:5" ht="30" x14ac:dyDescent="0.25">
      <c r="B68" s="68" t="s">
        <v>318</v>
      </c>
    </row>
    <row r="69" spans="2:5" x14ac:dyDescent="0.25">
      <c r="B69" s="12" t="s">
        <v>311</v>
      </c>
      <c r="C69" s="12" t="s">
        <v>321</v>
      </c>
      <c r="D69" s="12" t="s">
        <v>322</v>
      </c>
      <c r="E69" s="12" t="s">
        <v>30</v>
      </c>
    </row>
    <row r="70" spans="2:5" x14ac:dyDescent="0.25">
      <c r="B70" s="12"/>
      <c r="C70" s="12"/>
      <c r="E70" s="13"/>
    </row>
    <row r="71" spans="2:5" x14ac:dyDescent="0.25">
      <c r="B71" s="12" t="s">
        <v>46</v>
      </c>
      <c r="C71" s="12">
        <v>95</v>
      </c>
      <c r="D71" s="12">
        <v>5</v>
      </c>
      <c r="E71" s="12">
        <v>100</v>
      </c>
    </row>
    <row r="72" spans="2:5" x14ac:dyDescent="0.25">
      <c r="B72" s="12" t="s">
        <v>47</v>
      </c>
      <c r="C72" s="12">
        <v>45</v>
      </c>
      <c r="D72" s="12">
        <v>0</v>
      </c>
      <c r="E72" s="12">
        <v>45</v>
      </c>
    </row>
    <row r="73" spans="2:5" x14ac:dyDescent="0.25">
      <c r="B73" s="12" t="s">
        <v>48</v>
      </c>
      <c r="C73" s="12">
        <v>94</v>
      </c>
      <c r="D73" s="12">
        <v>6</v>
      </c>
      <c r="E73" s="12">
        <v>100</v>
      </c>
    </row>
    <row r="74" spans="2:5" x14ac:dyDescent="0.25">
      <c r="B74" s="12" t="s">
        <v>49</v>
      </c>
      <c r="C74" s="12">
        <v>97</v>
      </c>
      <c r="D74" s="12">
        <v>0</v>
      </c>
      <c r="E74" s="12">
        <v>97</v>
      </c>
    </row>
    <row r="75" spans="2:5" x14ac:dyDescent="0.25">
      <c r="B75" s="12" t="s">
        <v>50</v>
      </c>
      <c r="C75" s="12">
        <v>99</v>
      </c>
      <c r="D75" s="12">
        <v>1</v>
      </c>
      <c r="E75" s="12">
        <v>100</v>
      </c>
    </row>
    <row r="76" spans="2:5" x14ac:dyDescent="0.25">
      <c r="B76" s="12" t="s">
        <v>51</v>
      </c>
      <c r="C76" s="12">
        <v>44</v>
      </c>
      <c r="D76" s="12">
        <v>0</v>
      </c>
      <c r="E76" s="12">
        <v>44</v>
      </c>
    </row>
    <row r="77" spans="2:5" x14ac:dyDescent="0.25">
      <c r="B77" s="12" t="s">
        <v>52</v>
      </c>
      <c r="C77" s="12">
        <v>95</v>
      </c>
      <c r="D77" s="12">
        <v>5</v>
      </c>
      <c r="E77" s="12">
        <v>100</v>
      </c>
    </row>
    <row r="78" spans="2:5" x14ac:dyDescent="0.25">
      <c r="B78" s="12" t="s">
        <v>53</v>
      </c>
      <c r="C78" s="12">
        <v>99</v>
      </c>
      <c r="D78" s="12">
        <v>1</v>
      </c>
      <c r="E78" s="12">
        <v>100</v>
      </c>
    </row>
    <row r="79" spans="2:5" x14ac:dyDescent="0.25">
      <c r="B79" s="12" t="s">
        <v>54</v>
      </c>
      <c r="C79" s="12">
        <v>96</v>
      </c>
      <c r="D79" s="12">
        <v>4</v>
      </c>
      <c r="E79" s="12">
        <v>100</v>
      </c>
    </row>
    <row r="80" spans="2:5" x14ac:dyDescent="0.25">
      <c r="B80" s="12"/>
      <c r="C80" s="12"/>
      <c r="E80" s="13"/>
    </row>
    <row r="81" spans="2:5" x14ac:dyDescent="0.25">
      <c r="B81" s="12" t="s">
        <v>30</v>
      </c>
      <c r="C81" s="12">
        <v>764</v>
      </c>
      <c r="D81" s="12">
        <v>22</v>
      </c>
      <c r="E81" s="12">
        <v>786</v>
      </c>
    </row>
    <row r="83" spans="2:5" ht="30" x14ac:dyDescent="0.25">
      <c r="B83" s="68" t="s">
        <v>320</v>
      </c>
    </row>
    <row r="84" spans="2:5" x14ac:dyDescent="0.25">
      <c r="B84" s="12" t="s">
        <v>311</v>
      </c>
      <c r="C84" s="12" t="s">
        <v>321</v>
      </c>
      <c r="D84" s="12" t="s">
        <v>322</v>
      </c>
      <c r="E84" s="12" t="s">
        <v>30</v>
      </c>
    </row>
    <row r="85" spans="2:5" x14ac:dyDescent="0.25">
      <c r="B85" s="12"/>
      <c r="C85" s="12"/>
      <c r="E85" s="13"/>
    </row>
    <row r="86" spans="2:5" x14ac:dyDescent="0.25">
      <c r="B86" s="12" t="s">
        <v>46</v>
      </c>
      <c r="C86" s="12">
        <v>99</v>
      </c>
      <c r="D86" s="12">
        <v>1</v>
      </c>
      <c r="E86" s="12">
        <v>100</v>
      </c>
    </row>
    <row r="87" spans="2:5" x14ac:dyDescent="0.25">
      <c r="B87" s="12" t="s">
        <v>47</v>
      </c>
      <c r="C87" s="12">
        <v>45</v>
      </c>
      <c r="D87" s="12">
        <v>0</v>
      </c>
      <c r="E87" s="12">
        <v>45</v>
      </c>
    </row>
    <row r="88" spans="2:5" x14ac:dyDescent="0.25">
      <c r="B88" s="12" t="s">
        <v>48</v>
      </c>
      <c r="C88" s="12">
        <v>97</v>
      </c>
      <c r="D88" s="12">
        <v>3</v>
      </c>
      <c r="E88" s="12">
        <v>100</v>
      </c>
    </row>
    <row r="89" spans="2:5" x14ac:dyDescent="0.25">
      <c r="B89" s="12" t="s">
        <v>49</v>
      </c>
      <c r="C89" s="12">
        <v>97</v>
      </c>
      <c r="D89" s="12">
        <v>0</v>
      </c>
      <c r="E89" s="12">
        <v>97</v>
      </c>
    </row>
    <row r="90" spans="2:5" x14ac:dyDescent="0.25">
      <c r="B90" s="12" t="s">
        <v>50</v>
      </c>
      <c r="C90" s="12">
        <v>97</v>
      </c>
      <c r="D90" s="12">
        <v>3</v>
      </c>
      <c r="E90" s="12">
        <v>100</v>
      </c>
    </row>
    <row r="91" spans="2:5" x14ac:dyDescent="0.25">
      <c r="B91" s="12" t="s">
        <v>51</v>
      </c>
      <c r="C91" s="12">
        <v>44</v>
      </c>
      <c r="D91" s="12">
        <v>0</v>
      </c>
      <c r="E91" s="12">
        <v>44</v>
      </c>
    </row>
    <row r="92" spans="2:5" x14ac:dyDescent="0.25">
      <c r="B92" s="12" t="s">
        <v>52</v>
      </c>
      <c r="C92" s="12">
        <v>98</v>
      </c>
      <c r="D92" s="12">
        <v>2</v>
      </c>
      <c r="E92" s="12">
        <v>100</v>
      </c>
    </row>
    <row r="93" spans="2:5" x14ac:dyDescent="0.25">
      <c r="B93" s="12" t="s">
        <v>53</v>
      </c>
      <c r="C93" s="12">
        <v>100</v>
      </c>
      <c r="D93" s="12">
        <v>0</v>
      </c>
      <c r="E93" s="12">
        <v>100</v>
      </c>
    </row>
    <row r="94" spans="2:5" x14ac:dyDescent="0.25">
      <c r="B94" s="12" t="s">
        <v>54</v>
      </c>
      <c r="C94" s="12">
        <v>96</v>
      </c>
      <c r="D94" s="12">
        <v>4</v>
      </c>
      <c r="E94" s="12">
        <v>100</v>
      </c>
    </row>
    <row r="95" spans="2:5" x14ac:dyDescent="0.25">
      <c r="B95" s="12"/>
      <c r="C95" s="12"/>
      <c r="E95" s="13"/>
    </row>
    <row r="96" spans="2:5" x14ac:dyDescent="0.25">
      <c r="B96" s="12" t="s">
        <v>30</v>
      </c>
      <c r="C96" s="12">
        <v>773</v>
      </c>
      <c r="D96" s="12">
        <v>13</v>
      </c>
      <c r="E96" s="12">
        <v>786</v>
      </c>
    </row>
    <row r="97" spans="2:5" x14ac:dyDescent="0.25">
      <c r="B97" s="43"/>
      <c r="C97" s="43"/>
      <c r="D97" s="43"/>
      <c r="E97" s="43"/>
    </row>
    <row r="98" spans="2:5" ht="45" x14ac:dyDescent="0.25">
      <c r="B98" s="68" t="s">
        <v>323</v>
      </c>
    </row>
    <row r="99" spans="2:5" x14ac:dyDescent="0.25">
      <c r="B99" s="12" t="s">
        <v>311</v>
      </c>
      <c r="C99" s="12" t="s">
        <v>312</v>
      </c>
      <c r="D99" s="12" t="s">
        <v>313</v>
      </c>
      <c r="E99" s="12" t="s">
        <v>30</v>
      </c>
    </row>
    <row r="100" spans="2:5" x14ac:dyDescent="0.25">
      <c r="B100" s="12"/>
      <c r="C100" s="12"/>
      <c r="E100" s="13"/>
    </row>
    <row r="101" spans="2:5" x14ac:dyDescent="0.25">
      <c r="B101" s="12" t="s">
        <v>46</v>
      </c>
      <c r="C101" s="12">
        <v>91</v>
      </c>
      <c r="D101" s="12">
        <v>9</v>
      </c>
      <c r="E101" s="12">
        <v>100</v>
      </c>
    </row>
    <row r="102" spans="2:5" x14ac:dyDescent="0.25">
      <c r="B102" s="12" t="s">
        <v>47</v>
      </c>
      <c r="C102" s="12">
        <v>45</v>
      </c>
      <c r="D102" s="12">
        <v>0</v>
      </c>
      <c r="E102" s="12">
        <v>45</v>
      </c>
    </row>
    <row r="103" spans="2:5" x14ac:dyDescent="0.25">
      <c r="B103" s="12" t="s">
        <v>48</v>
      </c>
      <c r="C103" s="12">
        <v>92</v>
      </c>
      <c r="D103" s="12">
        <v>8</v>
      </c>
      <c r="E103" s="12">
        <v>100</v>
      </c>
    </row>
    <row r="104" spans="2:5" x14ac:dyDescent="0.25">
      <c r="B104" s="12" t="s">
        <v>49</v>
      </c>
      <c r="C104" s="12">
        <v>97</v>
      </c>
      <c r="D104" s="12">
        <v>0</v>
      </c>
      <c r="E104" s="12">
        <v>97</v>
      </c>
    </row>
    <row r="105" spans="2:5" x14ac:dyDescent="0.25">
      <c r="B105" s="12" t="s">
        <v>50</v>
      </c>
      <c r="C105" s="12">
        <v>93</v>
      </c>
      <c r="D105" s="12">
        <v>7</v>
      </c>
      <c r="E105" s="12">
        <v>100</v>
      </c>
    </row>
    <row r="106" spans="2:5" x14ac:dyDescent="0.25">
      <c r="B106" s="12" t="s">
        <v>51</v>
      </c>
      <c r="C106" s="12">
        <v>44</v>
      </c>
      <c r="D106" s="12">
        <v>0</v>
      </c>
      <c r="E106" s="12">
        <v>44</v>
      </c>
    </row>
    <row r="107" spans="2:5" x14ac:dyDescent="0.25">
      <c r="B107" s="12" t="s">
        <v>52</v>
      </c>
      <c r="C107" s="12">
        <v>97</v>
      </c>
      <c r="D107" s="12">
        <v>3</v>
      </c>
      <c r="E107" s="12">
        <v>100</v>
      </c>
    </row>
    <row r="108" spans="2:5" x14ac:dyDescent="0.25">
      <c r="B108" s="12" t="s">
        <v>53</v>
      </c>
      <c r="C108" s="12">
        <v>100</v>
      </c>
      <c r="D108" s="12">
        <v>0</v>
      </c>
      <c r="E108" s="12">
        <v>100</v>
      </c>
    </row>
    <row r="109" spans="2:5" x14ac:dyDescent="0.25">
      <c r="B109" s="12" t="s">
        <v>54</v>
      </c>
      <c r="C109" s="12">
        <v>81</v>
      </c>
      <c r="D109" s="12">
        <v>19</v>
      </c>
      <c r="E109" s="12">
        <v>100</v>
      </c>
    </row>
    <row r="110" spans="2:5" x14ac:dyDescent="0.25">
      <c r="B110" s="12"/>
      <c r="C110" s="12"/>
      <c r="E110" s="13"/>
    </row>
    <row r="111" spans="2:5" x14ac:dyDescent="0.25">
      <c r="B111" s="12" t="s">
        <v>30</v>
      </c>
      <c r="C111" s="12">
        <v>740</v>
      </c>
      <c r="D111" s="12">
        <v>46</v>
      </c>
      <c r="E111" s="12">
        <v>786</v>
      </c>
    </row>
    <row r="113" spans="2:5" x14ac:dyDescent="0.25">
      <c r="B113" s="68" t="s">
        <v>324</v>
      </c>
    </row>
    <row r="114" spans="2:5" x14ac:dyDescent="0.25">
      <c r="B114" s="12" t="s">
        <v>311</v>
      </c>
      <c r="C114" s="12">
        <v>0</v>
      </c>
      <c r="D114" s="12">
        <v>1</v>
      </c>
      <c r="E114" s="12" t="s">
        <v>30</v>
      </c>
    </row>
    <row r="115" spans="2:5" x14ac:dyDescent="0.25">
      <c r="B115" s="12"/>
      <c r="C115" s="12"/>
      <c r="E115" s="13"/>
    </row>
    <row r="116" spans="2:5" x14ac:dyDescent="0.25">
      <c r="B116" s="12" t="s">
        <v>46</v>
      </c>
      <c r="C116" s="12">
        <v>100</v>
      </c>
      <c r="D116" s="12">
        <v>0</v>
      </c>
      <c r="E116" s="12">
        <v>100</v>
      </c>
    </row>
    <row r="117" spans="2:5" x14ac:dyDescent="0.25">
      <c r="B117" s="12" t="s">
        <v>47</v>
      </c>
      <c r="C117" s="12">
        <v>45</v>
      </c>
      <c r="D117" s="12">
        <v>0</v>
      </c>
      <c r="E117" s="12">
        <v>45</v>
      </c>
    </row>
    <row r="118" spans="2:5" x14ac:dyDescent="0.25">
      <c r="B118" s="12" t="s">
        <v>48</v>
      </c>
      <c r="C118" s="12">
        <v>100</v>
      </c>
      <c r="D118" s="12">
        <v>0</v>
      </c>
      <c r="E118" s="12">
        <v>100</v>
      </c>
    </row>
    <row r="119" spans="2:5" x14ac:dyDescent="0.25">
      <c r="B119" s="12" t="s">
        <v>49</v>
      </c>
      <c r="C119" s="12">
        <v>97</v>
      </c>
      <c r="D119" s="12">
        <v>0</v>
      </c>
      <c r="E119" s="12">
        <v>97</v>
      </c>
    </row>
    <row r="120" spans="2:5" x14ac:dyDescent="0.25">
      <c r="B120" s="12" t="s">
        <v>50</v>
      </c>
      <c r="C120" s="12">
        <v>100</v>
      </c>
      <c r="D120" s="12">
        <v>0</v>
      </c>
      <c r="E120" s="12">
        <v>100</v>
      </c>
    </row>
    <row r="121" spans="2:5" x14ac:dyDescent="0.25">
      <c r="B121" s="12" t="s">
        <v>51</v>
      </c>
      <c r="C121" s="12">
        <v>44</v>
      </c>
      <c r="D121" s="12">
        <v>0</v>
      </c>
      <c r="E121" s="12">
        <v>44</v>
      </c>
    </row>
    <row r="122" spans="2:5" x14ac:dyDescent="0.25">
      <c r="B122" s="12" t="s">
        <v>52</v>
      </c>
      <c r="C122" s="12">
        <v>99</v>
      </c>
      <c r="D122" s="12">
        <v>1</v>
      </c>
      <c r="E122" s="12">
        <v>100</v>
      </c>
    </row>
    <row r="123" spans="2:5" x14ac:dyDescent="0.25">
      <c r="B123" s="12" t="s">
        <v>53</v>
      </c>
      <c r="C123" s="12">
        <v>100</v>
      </c>
      <c r="D123" s="12">
        <v>0</v>
      </c>
      <c r="E123" s="12">
        <v>100</v>
      </c>
    </row>
    <row r="124" spans="2:5" x14ac:dyDescent="0.25">
      <c r="B124" s="12" t="s">
        <v>54</v>
      </c>
      <c r="C124" s="12">
        <v>100</v>
      </c>
      <c r="D124" s="12">
        <v>0</v>
      </c>
      <c r="E124" s="12">
        <v>100</v>
      </c>
    </row>
    <row r="125" spans="2:5" x14ac:dyDescent="0.25">
      <c r="B125" s="12"/>
      <c r="C125" s="12"/>
      <c r="E125" s="13"/>
    </row>
    <row r="126" spans="2:5" x14ac:dyDescent="0.25">
      <c r="B126" s="12" t="s">
        <v>30</v>
      </c>
      <c r="C126" s="12">
        <v>785</v>
      </c>
      <c r="D126" s="12">
        <v>1</v>
      </c>
      <c r="E126" s="12">
        <v>786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defaultRowHeight="15" x14ac:dyDescent="0.25"/>
  <cols>
    <col min="3" max="3" width="58.85546875" customWidth="1"/>
    <col min="4" max="4" width="53.42578125" customWidth="1"/>
    <col min="5" max="5" width="17" customWidth="1"/>
  </cols>
  <sheetData>
    <row r="1" spans="1:5" x14ac:dyDescent="0.25">
      <c r="A1" t="s">
        <v>13</v>
      </c>
      <c r="D1" s="64" t="s">
        <v>306</v>
      </c>
    </row>
    <row r="2" spans="1:5" x14ac:dyDescent="0.25">
      <c r="D2" s="64"/>
    </row>
    <row r="3" spans="1:5" x14ac:dyDescent="0.25">
      <c r="B3" t="s">
        <v>817</v>
      </c>
      <c r="D3" s="64"/>
    </row>
    <row r="4" spans="1:5" x14ac:dyDescent="0.25">
      <c r="B4" t="s">
        <v>818</v>
      </c>
      <c r="D4" s="64"/>
    </row>
    <row r="5" spans="1:5" x14ac:dyDescent="0.25">
      <c r="B5" s="20">
        <v>1</v>
      </c>
      <c r="C5" s="9" t="s">
        <v>269</v>
      </c>
      <c r="D5" s="66"/>
      <c r="E5" s="9"/>
    </row>
    <row r="6" spans="1:5" ht="28.5" customHeight="1" x14ac:dyDescent="0.25">
      <c r="B6" s="9"/>
      <c r="C6" s="20" t="s">
        <v>307</v>
      </c>
      <c r="D6" s="20" t="s">
        <v>804</v>
      </c>
      <c r="E6" s="42" t="s">
        <v>806</v>
      </c>
    </row>
    <row r="7" spans="1:5" x14ac:dyDescent="0.25">
      <c r="B7" s="70">
        <v>1.1000000000000001</v>
      </c>
      <c r="C7" s="9" t="s">
        <v>796</v>
      </c>
      <c r="D7" s="9" t="s">
        <v>327</v>
      </c>
      <c r="E7" s="20" t="s">
        <v>322</v>
      </c>
    </row>
    <row r="8" spans="1:5" x14ac:dyDescent="0.25">
      <c r="B8" s="70" t="s">
        <v>798</v>
      </c>
      <c r="C8" s="9" t="s">
        <v>797</v>
      </c>
      <c r="D8" s="9" t="s">
        <v>328</v>
      </c>
      <c r="E8" s="20" t="s">
        <v>322</v>
      </c>
    </row>
    <row r="9" spans="1:5" x14ac:dyDescent="0.25">
      <c r="B9" s="70" t="s">
        <v>799</v>
      </c>
      <c r="C9" s="9" t="s">
        <v>795</v>
      </c>
      <c r="D9" s="9" t="s">
        <v>326</v>
      </c>
      <c r="E9" s="20" t="s">
        <v>322</v>
      </c>
    </row>
    <row r="10" spans="1:5" x14ac:dyDescent="0.25">
      <c r="B10" s="70" t="s">
        <v>800</v>
      </c>
      <c r="C10" s="9" t="s">
        <v>802</v>
      </c>
      <c r="D10" s="69" t="s">
        <v>329</v>
      </c>
      <c r="E10" s="20" t="s">
        <v>330</v>
      </c>
    </row>
    <row r="11" spans="1:5" x14ac:dyDescent="0.25">
      <c r="B11" s="70" t="s">
        <v>801</v>
      </c>
      <c r="C11" s="9" t="s">
        <v>803</v>
      </c>
      <c r="D11" s="69" t="s">
        <v>805</v>
      </c>
      <c r="E11" s="20" t="s">
        <v>321</v>
      </c>
    </row>
    <row r="12" spans="1:5" x14ac:dyDescent="0.25">
      <c r="B12" s="109"/>
      <c r="C12" s="38"/>
      <c r="D12" s="110"/>
      <c r="E12" s="111"/>
    </row>
    <row r="13" spans="1:5" x14ac:dyDescent="0.25">
      <c r="B13" s="112" t="s">
        <v>819</v>
      </c>
    </row>
    <row r="14" spans="1:5" x14ac:dyDescent="0.25">
      <c r="B14" s="20">
        <v>2</v>
      </c>
      <c r="C14" s="9" t="s">
        <v>268</v>
      </c>
      <c r="D14" s="9"/>
      <c r="E14" s="9"/>
    </row>
    <row r="15" spans="1:5" ht="31.5" customHeight="1" x14ac:dyDescent="0.25">
      <c r="B15" s="9"/>
      <c r="C15" s="20" t="s">
        <v>307</v>
      </c>
      <c r="D15" s="20" t="s">
        <v>62</v>
      </c>
      <c r="E15" s="42" t="s">
        <v>806</v>
      </c>
    </row>
    <row r="16" spans="1:5" x14ac:dyDescent="0.25">
      <c r="B16" s="70" t="s">
        <v>339</v>
      </c>
      <c r="C16" s="9" t="s">
        <v>807</v>
      </c>
      <c r="D16" s="9" t="s">
        <v>812</v>
      </c>
      <c r="E16" s="20" t="s">
        <v>322</v>
      </c>
    </row>
    <row r="17" spans="2:5" x14ac:dyDescent="0.25">
      <c r="B17" s="70" t="s">
        <v>340</v>
      </c>
      <c r="C17" s="9" t="s">
        <v>808</v>
      </c>
      <c r="D17" s="9" t="s">
        <v>813</v>
      </c>
      <c r="E17" s="20" t="s">
        <v>322</v>
      </c>
    </row>
    <row r="18" spans="2:5" x14ac:dyDescent="0.25">
      <c r="B18" s="70" t="s">
        <v>341</v>
      </c>
      <c r="C18" s="9" t="s">
        <v>809</v>
      </c>
      <c r="D18" s="9" t="s">
        <v>814</v>
      </c>
      <c r="E18" s="20" t="s">
        <v>322</v>
      </c>
    </row>
    <row r="19" spans="2:5" x14ac:dyDescent="0.25">
      <c r="B19" s="70" t="s">
        <v>342</v>
      </c>
      <c r="C19" s="9" t="s">
        <v>810</v>
      </c>
      <c r="D19" s="9" t="s">
        <v>815</v>
      </c>
      <c r="E19" s="20" t="s">
        <v>322</v>
      </c>
    </row>
    <row r="20" spans="2:5" x14ac:dyDescent="0.25">
      <c r="B20" s="70" t="s">
        <v>343</v>
      </c>
      <c r="C20" s="63" t="s">
        <v>811</v>
      </c>
      <c r="D20" s="9" t="s">
        <v>816</v>
      </c>
      <c r="E20" s="20" t="s">
        <v>322</v>
      </c>
    </row>
    <row r="21" spans="2:5" x14ac:dyDescent="0.25">
      <c r="B21" s="71" t="s">
        <v>344</v>
      </c>
      <c r="C21" s="63" t="s">
        <v>308</v>
      </c>
      <c r="D21" s="63" t="s">
        <v>325</v>
      </c>
      <c r="E21" s="20" t="s">
        <v>322</v>
      </c>
    </row>
    <row r="22" spans="2:5" x14ac:dyDescent="0.25">
      <c r="B22" s="47"/>
      <c r="C22" s="65"/>
      <c r="D22" s="47"/>
    </row>
  </sheetData>
  <pageMargins left="0.7" right="0.7" top="0.75" bottom="0.75" header="0.3" footer="0.3"/>
  <pageSetup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6"/>
  <sheetViews>
    <sheetView workbookViewId="0"/>
  </sheetViews>
  <sheetFormatPr defaultRowHeight="15" x14ac:dyDescent="0.25"/>
  <sheetData>
    <row r="1" spans="1:4" x14ac:dyDescent="0.25">
      <c r="A1" t="s">
        <v>13</v>
      </c>
    </row>
    <row r="5" spans="1:4" x14ac:dyDescent="0.25">
      <c r="C5" t="s">
        <v>998</v>
      </c>
    </row>
    <row r="7" spans="1:4" x14ac:dyDescent="0.25">
      <c r="D7" t="s">
        <v>997</v>
      </c>
    </row>
    <row r="9" spans="1:4" x14ac:dyDescent="0.25">
      <c r="D9" t="s">
        <v>996</v>
      </c>
    </row>
    <row r="10" spans="1:4" x14ac:dyDescent="0.25">
      <c r="D10" t="s">
        <v>995</v>
      </c>
    </row>
    <row r="11" spans="1:4" x14ac:dyDescent="0.25">
      <c r="D11" t="s">
        <v>994</v>
      </c>
    </row>
    <row r="12" spans="1:4" x14ac:dyDescent="0.25">
      <c r="D12" t="s">
        <v>993</v>
      </c>
    </row>
    <row r="13" spans="1:4" x14ac:dyDescent="0.25">
      <c r="D13" t="s">
        <v>992</v>
      </c>
    </row>
    <row r="14" spans="1:4" x14ac:dyDescent="0.25">
      <c r="D14" t="s">
        <v>991</v>
      </c>
    </row>
    <row r="16" spans="1:4" x14ac:dyDescent="0.25">
      <c r="D16" t="s">
        <v>679</v>
      </c>
    </row>
    <row r="17" spans="4:4" x14ac:dyDescent="0.25">
      <c r="D17" t="s">
        <v>680</v>
      </c>
    </row>
    <row r="18" spans="4:4" x14ac:dyDescent="0.25">
      <c r="D18" t="s">
        <v>7</v>
      </c>
    </row>
    <row r="19" spans="4:4" x14ac:dyDescent="0.25">
      <c r="D19" t="s">
        <v>681</v>
      </c>
    </row>
    <row r="21" spans="4:4" x14ac:dyDescent="0.25">
      <c r="D21" t="s">
        <v>88</v>
      </c>
    </row>
    <row r="22" spans="4:4" x14ac:dyDescent="0.25">
      <c r="D22" t="s">
        <v>356</v>
      </c>
    </row>
    <row r="23" spans="4:4" x14ac:dyDescent="0.25">
      <c r="D23" t="s">
        <v>89</v>
      </c>
    </row>
    <row r="24" spans="4:4" x14ac:dyDescent="0.25">
      <c r="D24" t="s">
        <v>90</v>
      </c>
    </row>
    <row r="25" spans="4:4" x14ac:dyDescent="0.25">
      <c r="D25" t="s">
        <v>682</v>
      </c>
    </row>
    <row r="26" spans="4:4" x14ac:dyDescent="0.25">
      <c r="D26" t="s">
        <v>91</v>
      </c>
    </row>
    <row r="27" spans="4:4" x14ac:dyDescent="0.25">
      <c r="D27" t="s">
        <v>92</v>
      </c>
    </row>
    <row r="28" spans="4:4" x14ac:dyDescent="0.25">
      <c r="D28" t="s">
        <v>683</v>
      </c>
    </row>
    <row r="29" spans="4:4" x14ac:dyDescent="0.25">
      <c r="D29" t="s">
        <v>684</v>
      </c>
    </row>
    <row r="30" spans="4:4" x14ac:dyDescent="0.25">
      <c r="D30" t="s">
        <v>685</v>
      </c>
    </row>
    <row r="31" spans="4:4" x14ac:dyDescent="0.25">
      <c r="D31" t="s">
        <v>686</v>
      </c>
    </row>
    <row r="32" spans="4:4" x14ac:dyDescent="0.25">
      <c r="D32" t="s">
        <v>687</v>
      </c>
    </row>
    <row r="33" spans="4:4" x14ac:dyDescent="0.25">
      <c r="D33" t="s">
        <v>688</v>
      </c>
    </row>
    <row r="34" spans="4:4" x14ac:dyDescent="0.25">
      <c r="D34" t="s">
        <v>689</v>
      </c>
    </row>
    <row r="35" spans="4:4" x14ac:dyDescent="0.25">
      <c r="D35" t="s">
        <v>690</v>
      </c>
    </row>
    <row r="36" spans="4:4" x14ac:dyDescent="0.25">
      <c r="D36" t="s">
        <v>691</v>
      </c>
    </row>
    <row r="37" spans="4:4" x14ac:dyDescent="0.25">
      <c r="D37" t="s">
        <v>692</v>
      </c>
    </row>
    <row r="38" spans="4:4" x14ac:dyDescent="0.25">
      <c r="D38" t="s">
        <v>693</v>
      </c>
    </row>
    <row r="39" spans="4:4" x14ac:dyDescent="0.25">
      <c r="D39" t="s">
        <v>694</v>
      </c>
    </row>
    <row r="40" spans="4:4" x14ac:dyDescent="0.25">
      <c r="D40" t="s">
        <v>695</v>
      </c>
    </row>
    <row r="41" spans="4:4" x14ac:dyDescent="0.25">
      <c r="D41" t="s">
        <v>91</v>
      </c>
    </row>
    <row r="42" spans="4:4" x14ac:dyDescent="0.25">
      <c r="D42" t="s">
        <v>696</v>
      </c>
    </row>
    <row r="43" spans="4:4" x14ac:dyDescent="0.25">
      <c r="D43" t="s">
        <v>697</v>
      </c>
    </row>
    <row r="44" spans="4:4" x14ac:dyDescent="0.25">
      <c r="D44" t="s">
        <v>88</v>
      </c>
    </row>
    <row r="47" spans="4:4" x14ac:dyDescent="0.25">
      <c r="D47" t="s">
        <v>990</v>
      </c>
    </row>
    <row r="49" spans="4:4" x14ac:dyDescent="0.25">
      <c r="D49" t="s">
        <v>989</v>
      </c>
    </row>
    <row r="50" spans="4:4" x14ac:dyDescent="0.25">
      <c r="D50" t="s">
        <v>988</v>
      </c>
    </row>
    <row r="51" spans="4:4" x14ac:dyDescent="0.25">
      <c r="D51" t="s">
        <v>987</v>
      </c>
    </row>
    <row r="52" spans="4:4" x14ac:dyDescent="0.25">
      <c r="D52" t="s">
        <v>986</v>
      </c>
    </row>
    <row r="53" spans="4:4" x14ac:dyDescent="0.25">
      <c r="D53" t="s">
        <v>985</v>
      </c>
    </row>
    <row r="55" spans="4:4" x14ac:dyDescent="0.25">
      <c r="D55" t="s">
        <v>93</v>
      </c>
    </row>
    <row r="56" spans="4:4" x14ac:dyDescent="0.25">
      <c r="D56" t="s">
        <v>699</v>
      </c>
    </row>
    <row r="57" spans="4:4" x14ac:dyDescent="0.25">
      <c r="D57" t="s">
        <v>7</v>
      </c>
    </row>
    <row r="58" spans="4:4" x14ac:dyDescent="0.25">
      <c r="D58" t="s">
        <v>700</v>
      </c>
    </row>
    <row r="60" spans="4:4" x14ac:dyDescent="0.25">
      <c r="D60" t="s">
        <v>88</v>
      </c>
    </row>
    <row r="61" spans="4:4" x14ac:dyDescent="0.25">
      <c r="D61" t="s">
        <v>356</v>
      </c>
    </row>
    <row r="62" spans="4:4" x14ac:dyDescent="0.25">
      <c r="D62" t="s">
        <v>89</v>
      </c>
    </row>
    <row r="63" spans="4:4" x14ac:dyDescent="0.25">
      <c r="D63" t="s">
        <v>90</v>
      </c>
    </row>
    <row r="64" spans="4:4" x14ac:dyDescent="0.25">
      <c r="D64" t="s">
        <v>701</v>
      </c>
    </row>
    <row r="65" spans="4:4" x14ac:dyDescent="0.25">
      <c r="D65" t="s">
        <v>91</v>
      </c>
    </row>
    <row r="66" spans="4:4" x14ac:dyDescent="0.25">
      <c r="D66" t="s">
        <v>92</v>
      </c>
    </row>
    <row r="67" spans="4:4" x14ac:dyDescent="0.25">
      <c r="D67" t="s">
        <v>702</v>
      </c>
    </row>
    <row r="68" spans="4:4" x14ac:dyDescent="0.25">
      <c r="D68" t="s">
        <v>703</v>
      </c>
    </row>
    <row r="69" spans="4:4" x14ac:dyDescent="0.25">
      <c r="D69" t="s">
        <v>704</v>
      </c>
    </row>
    <row r="70" spans="4:4" x14ac:dyDescent="0.25">
      <c r="D70" t="s">
        <v>705</v>
      </c>
    </row>
    <row r="71" spans="4:4" x14ac:dyDescent="0.25">
      <c r="D71" t="s">
        <v>706</v>
      </c>
    </row>
    <row r="72" spans="4:4" x14ac:dyDescent="0.25">
      <c r="D72" t="s">
        <v>707</v>
      </c>
    </row>
    <row r="73" spans="4:4" x14ac:dyDescent="0.25">
      <c r="D73" t="s">
        <v>708</v>
      </c>
    </row>
    <row r="74" spans="4:4" x14ac:dyDescent="0.25">
      <c r="D74" t="s">
        <v>709</v>
      </c>
    </row>
    <row r="75" spans="4:4" x14ac:dyDescent="0.25">
      <c r="D75" t="s">
        <v>710</v>
      </c>
    </row>
    <row r="76" spans="4:4" x14ac:dyDescent="0.25">
      <c r="D76" t="s">
        <v>711</v>
      </c>
    </row>
    <row r="77" spans="4:4" x14ac:dyDescent="0.25">
      <c r="D77" t="s">
        <v>91</v>
      </c>
    </row>
    <row r="78" spans="4:4" x14ac:dyDescent="0.25">
      <c r="D78" t="s">
        <v>712</v>
      </c>
    </row>
    <row r="79" spans="4:4" x14ac:dyDescent="0.25">
      <c r="D79" t="s">
        <v>713</v>
      </c>
    </row>
    <row r="80" spans="4:4" x14ac:dyDescent="0.25">
      <c r="D80" t="s">
        <v>88</v>
      </c>
    </row>
    <row r="82" spans="3:4" x14ac:dyDescent="0.25">
      <c r="C82" t="s">
        <v>984</v>
      </c>
    </row>
    <row r="85" spans="3:4" x14ac:dyDescent="0.25">
      <c r="D85" t="s">
        <v>358</v>
      </c>
    </row>
    <row r="87" spans="3:4" x14ac:dyDescent="0.25">
      <c r="D87" t="s">
        <v>983</v>
      </c>
    </row>
    <row r="88" spans="3:4" x14ac:dyDescent="0.25">
      <c r="D88" t="s">
        <v>982</v>
      </c>
    </row>
    <row r="89" spans="3:4" x14ac:dyDescent="0.25">
      <c r="D89" t="s">
        <v>981</v>
      </c>
    </row>
    <row r="90" spans="3:4" x14ac:dyDescent="0.25">
      <c r="D90" t="s">
        <v>980</v>
      </c>
    </row>
    <row r="91" spans="3:4" x14ac:dyDescent="0.25">
      <c r="D91" t="s">
        <v>979</v>
      </c>
    </row>
    <row r="93" spans="3:4" x14ac:dyDescent="0.25">
      <c r="D93" t="s">
        <v>679</v>
      </c>
    </row>
    <row r="94" spans="3:4" x14ac:dyDescent="0.25">
      <c r="D94" t="s">
        <v>715</v>
      </c>
    </row>
    <row r="95" spans="3:4" x14ac:dyDescent="0.25">
      <c r="D95" t="s">
        <v>7</v>
      </c>
    </row>
    <row r="96" spans="3:4" x14ac:dyDescent="0.25">
      <c r="D96" t="s">
        <v>716</v>
      </c>
    </row>
    <row r="98" spans="4:4" x14ac:dyDescent="0.25">
      <c r="D98" t="s">
        <v>88</v>
      </c>
    </row>
    <row r="99" spans="4:4" x14ac:dyDescent="0.25">
      <c r="D99" t="s">
        <v>359</v>
      </c>
    </row>
    <row r="100" spans="4:4" x14ac:dyDescent="0.25">
      <c r="D100" t="s">
        <v>89</v>
      </c>
    </row>
    <row r="101" spans="4:4" x14ac:dyDescent="0.25">
      <c r="D101" t="s">
        <v>90</v>
      </c>
    </row>
    <row r="102" spans="4:4" x14ac:dyDescent="0.25">
      <c r="D102" t="s">
        <v>717</v>
      </c>
    </row>
    <row r="103" spans="4:4" x14ac:dyDescent="0.25">
      <c r="D103" t="s">
        <v>91</v>
      </c>
    </row>
    <row r="104" spans="4:4" x14ac:dyDescent="0.25">
      <c r="D104" t="s">
        <v>92</v>
      </c>
    </row>
    <row r="105" spans="4:4" x14ac:dyDescent="0.25">
      <c r="D105" t="s">
        <v>718</v>
      </c>
    </row>
    <row r="106" spans="4:4" x14ac:dyDescent="0.25">
      <c r="D106" t="s">
        <v>719</v>
      </c>
    </row>
    <row r="107" spans="4:4" x14ac:dyDescent="0.25">
      <c r="D107" t="s">
        <v>720</v>
      </c>
    </row>
    <row r="108" spans="4:4" x14ac:dyDescent="0.25">
      <c r="D108" t="s">
        <v>721</v>
      </c>
    </row>
    <row r="109" spans="4:4" x14ac:dyDescent="0.25">
      <c r="D109" t="s">
        <v>722</v>
      </c>
    </row>
    <row r="110" spans="4:4" x14ac:dyDescent="0.25">
      <c r="D110" t="s">
        <v>723</v>
      </c>
    </row>
    <row r="111" spans="4:4" x14ac:dyDescent="0.25">
      <c r="D111" t="s">
        <v>724</v>
      </c>
    </row>
    <row r="112" spans="4:4" x14ac:dyDescent="0.25">
      <c r="D112" t="s">
        <v>725</v>
      </c>
    </row>
    <row r="113" spans="4:4" x14ac:dyDescent="0.25">
      <c r="D113" t="s">
        <v>726</v>
      </c>
    </row>
    <row r="114" spans="4:4" x14ac:dyDescent="0.25">
      <c r="D114" t="s">
        <v>727</v>
      </c>
    </row>
    <row r="115" spans="4:4" x14ac:dyDescent="0.25">
      <c r="D115" t="s">
        <v>728</v>
      </c>
    </row>
    <row r="116" spans="4:4" x14ac:dyDescent="0.25">
      <c r="D116" t="s">
        <v>729</v>
      </c>
    </row>
    <row r="117" spans="4:4" x14ac:dyDescent="0.25">
      <c r="D117" t="s">
        <v>730</v>
      </c>
    </row>
    <row r="118" spans="4:4" x14ac:dyDescent="0.25">
      <c r="D118" t="s">
        <v>91</v>
      </c>
    </row>
    <row r="119" spans="4:4" x14ac:dyDescent="0.25">
      <c r="D119" t="s">
        <v>731</v>
      </c>
    </row>
    <row r="120" spans="4:4" x14ac:dyDescent="0.25">
      <c r="D120" t="s">
        <v>732</v>
      </c>
    </row>
    <row r="121" spans="4:4" x14ac:dyDescent="0.25">
      <c r="D121" t="s">
        <v>88</v>
      </c>
    </row>
    <row r="123" spans="4:4" x14ac:dyDescent="0.25">
      <c r="D123" t="s">
        <v>28</v>
      </c>
    </row>
    <row r="124" spans="4:4" x14ac:dyDescent="0.25">
      <c r="D124" t="s">
        <v>360</v>
      </c>
    </row>
    <row r="126" spans="4:4" x14ac:dyDescent="0.25">
      <c r="D126" t="s">
        <v>978</v>
      </c>
    </row>
    <row r="127" spans="4:4" x14ac:dyDescent="0.25">
      <c r="D127" t="s">
        <v>977</v>
      </c>
    </row>
    <row r="128" spans="4:4" x14ac:dyDescent="0.25">
      <c r="D128" t="s">
        <v>976</v>
      </c>
    </row>
    <row r="129" spans="4:4" x14ac:dyDescent="0.25">
      <c r="D129" t="s">
        <v>975</v>
      </c>
    </row>
    <row r="130" spans="4:4" x14ac:dyDescent="0.25">
      <c r="D130" t="s">
        <v>974</v>
      </c>
    </row>
    <row r="131" spans="4:4" x14ac:dyDescent="0.25">
      <c r="D131" t="s">
        <v>973</v>
      </c>
    </row>
    <row r="132" spans="4:4" x14ac:dyDescent="0.25">
      <c r="D132" t="s">
        <v>972</v>
      </c>
    </row>
    <row r="134" spans="4:4" x14ac:dyDescent="0.25">
      <c r="D134" t="s">
        <v>93</v>
      </c>
    </row>
    <row r="135" spans="4:4" x14ac:dyDescent="0.25">
      <c r="D135" t="s">
        <v>94</v>
      </c>
    </row>
    <row r="136" spans="4:4" x14ac:dyDescent="0.25">
      <c r="D136" t="s">
        <v>7</v>
      </c>
    </row>
    <row r="137" spans="4:4" x14ac:dyDescent="0.25">
      <c r="D137" t="s">
        <v>95</v>
      </c>
    </row>
    <row r="139" spans="4:4" x14ac:dyDescent="0.25">
      <c r="D139" t="s">
        <v>88</v>
      </c>
    </row>
    <row r="140" spans="4:4" x14ac:dyDescent="0.25">
      <c r="D140" t="s">
        <v>359</v>
      </c>
    </row>
    <row r="141" spans="4:4" x14ac:dyDescent="0.25">
      <c r="D141" t="s">
        <v>89</v>
      </c>
    </row>
    <row r="142" spans="4:4" x14ac:dyDescent="0.25">
      <c r="D142" t="s">
        <v>90</v>
      </c>
    </row>
    <row r="143" spans="4:4" x14ac:dyDescent="0.25">
      <c r="D143" t="s">
        <v>96</v>
      </c>
    </row>
    <row r="144" spans="4:4" x14ac:dyDescent="0.25">
      <c r="D144" t="s">
        <v>91</v>
      </c>
    </row>
    <row r="145" spans="4:4" x14ac:dyDescent="0.25">
      <c r="D145" t="s">
        <v>92</v>
      </c>
    </row>
    <row r="146" spans="4:4" x14ac:dyDescent="0.25">
      <c r="D146" t="s">
        <v>97</v>
      </c>
    </row>
    <row r="147" spans="4:4" x14ac:dyDescent="0.25">
      <c r="D147" t="s">
        <v>98</v>
      </c>
    </row>
    <row r="148" spans="4:4" x14ac:dyDescent="0.25">
      <c r="D148" t="s">
        <v>99</v>
      </c>
    </row>
    <row r="149" spans="4:4" x14ac:dyDescent="0.25">
      <c r="D149" t="s">
        <v>100</v>
      </c>
    </row>
    <row r="150" spans="4:4" x14ac:dyDescent="0.25">
      <c r="D150" t="s">
        <v>101</v>
      </c>
    </row>
    <row r="151" spans="4:4" x14ac:dyDescent="0.25">
      <c r="D151" t="s">
        <v>102</v>
      </c>
    </row>
    <row r="152" spans="4:4" x14ac:dyDescent="0.25">
      <c r="D152" t="s">
        <v>103</v>
      </c>
    </row>
    <row r="153" spans="4:4" x14ac:dyDescent="0.25">
      <c r="D153" t="s">
        <v>104</v>
      </c>
    </row>
    <row r="154" spans="4:4" x14ac:dyDescent="0.25">
      <c r="D154" t="s">
        <v>105</v>
      </c>
    </row>
    <row r="155" spans="4:4" x14ac:dyDescent="0.25">
      <c r="D155" t="s">
        <v>106</v>
      </c>
    </row>
    <row r="156" spans="4:4" x14ac:dyDescent="0.25">
      <c r="D156" t="s">
        <v>91</v>
      </c>
    </row>
    <row r="157" spans="4:4" x14ac:dyDescent="0.25">
      <c r="D157" t="s">
        <v>107</v>
      </c>
    </row>
    <row r="158" spans="4:4" x14ac:dyDescent="0.25">
      <c r="D158" t="s">
        <v>108</v>
      </c>
    </row>
    <row r="159" spans="4:4" x14ac:dyDescent="0.25">
      <c r="D159" t="s">
        <v>88</v>
      </c>
    </row>
    <row r="161" spans="4:4" x14ac:dyDescent="0.25">
      <c r="D161" t="s">
        <v>971</v>
      </c>
    </row>
    <row r="163" spans="4:4" x14ac:dyDescent="0.25">
      <c r="D163" t="s">
        <v>970</v>
      </c>
    </row>
    <row r="164" spans="4:4" x14ac:dyDescent="0.25">
      <c r="D164" t="s">
        <v>969</v>
      </c>
    </row>
    <row r="165" spans="4:4" x14ac:dyDescent="0.25">
      <c r="D165" t="s">
        <v>968</v>
      </c>
    </row>
    <row r="166" spans="4:4" x14ac:dyDescent="0.25">
      <c r="D166" t="s">
        <v>967</v>
      </c>
    </row>
    <row r="167" spans="4:4" x14ac:dyDescent="0.25">
      <c r="D167" t="s">
        <v>966</v>
      </c>
    </row>
    <row r="169" spans="4:4" x14ac:dyDescent="0.25">
      <c r="D169" t="s">
        <v>735</v>
      </c>
    </row>
    <row r="170" spans="4:4" x14ac:dyDescent="0.25">
      <c r="D170" t="s">
        <v>736</v>
      </c>
    </row>
    <row r="171" spans="4:4" x14ac:dyDescent="0.25">
      <c r="D171" t="s">
        <v>737</v>
      </c>
    </row>
    <row r="172" spans="4:4" x14ac:dyDescent="0.25">
      <c r="D172" t="s">
        <v>738</v>
      </c>
    </row>
    <row r="174" spans="4:4" x14ac:dyDescent="0.25">
      <c r="D174" t="s">
        <v>88</v>
      </c>
    </row>
    <row r="175" spans="4:4" x14ac:dyDescent="0.25">
      <c r="D175" t="s">
        <v>359</v>
      </c>
    </row>
    <row r="176" spans="4:4" x14ac:dyDescent="0.25">
      <c r="D176" t="s">
        <v>89</v>
      </c>
    </row>
    <row r="177" spans="4:4" x14ac:dyDescent="0.25">
      <c r="D177" t="s">
        <v>90</v>
      </c>
    </row>
    <row r="178" spans="4:4" x14ac:dyDescent="0.25">
      <c r="D178" t="s">
        <v>739</v>
      </c>
    </row>
    <row r="179" spans="4:4" x14ac:dyDescent="0.25">
      <c r="D179" t="s">
        <v>91</v>
      </c>
    </row>
    <row r="180" spans="4:4" x14ac:dyDescent="0.25">
      <c r="D180" t="s">
        <v>92</v>
      </c>
    </row>
    <row r="181" spans="4:4" x14ac:dyDescent="0.25">
      <c r="D181" t="s">
        <v>740</v>
      </c>
    </row>
    <row r="182" spans="4:4" x14ac:dyDescent="0.25">
      <c r="D182" t="s">
        <v>741</v>
      </c>
    </row>
    <row r="183" spans="4:4" x14ac:dyDescent="0.25">
      <c r="D183" t="s">
        <v>742</v>
      </c>
    </row>
    <row r="184" spans="4:4" x14ac:dyDescent="0.25">
      <c r="D184" t="s">
        <v>743</v>
      </c>
    </row>
    <row r="185" spans="4:4" x14ac:dyDescent="0.25">
      <c r="D185" t="s">
        <v>744</v>
      </c>
    </row>
    <row r="186" spans="4:4" x14ac:dyDescent="0.25">
      <c r="D186" t="s">
        <v>745</v>
      </c>
    </row>
    <row r="187" spans="4:4" x14ac:dyDescent="0.25">
      <c r="D187" t="s">
        <v>746</v>
      </c>
    </row>
    <row r="188" spans="4:4" x14ac:dyDescent="0.25">
      <c r="D188" t="s">
        <v>747</v>
      </c>
    </row>
    <row r="189" spans="4:4" x14ac:dyDescent="0.25">
      <c r="D189" t="s">
        <v>748</v>
      </c>
    </row>
    <row r="190" spans="4:4" x14ac:dyDescent="0.25">
      <c r="D190" t="s">
        <v>749</v>
      </c>
    </row>
    <row r="191" spans="4:4" x14ac:dyDescent="0.25">
      <c r="D191" t="s">
        <v>750</v>
      </c>
    </row>
    <row r="192" spans="4:4" x14ac:dyDescent="0.25">
      <c r="D192" t="s">
        <v>751</v>
      </c>
    </row>
    <row r="193" spans="4:4" x14ac:dyDescent="0.25">
      <c r="D193" t="s">
        <v>752</v>
      </c>
    </row>
    <row r="194" spans="4:4" x14ac:dyDescent="0.25">
      <c r="D194" t="s">
        <v>91</v>
      </c>
    </row>
    <row r="195" spans="4:4" x14ac:dyDescent="0.25">
      <c r="D195" t="s">
        <v>753</v>
      </c>
    </row>
    <row r="196" spans="4:4" x14ac:dyDescent="0.25">
      <c r="D196" t="s">
        <v>754</v>
      </c>
    </row>
    <row r="197" spans="4:4" x14ac:dyDescent="0.25">
      <c r="D197" t="s">
        <v>88</v>
      </c>
    </row>
    <row r="199" spans="4:4" x14ac:dyDescent="0.25">
      <c r="D199" t="s">
        <v>28</v>
      </c>
    </row>
    <row r="200" spans="4:4" x14ac:dyDescent="0.25">
      <c r="D200" t="s">
        <v>965</v>
      </c>
    </row>
    <row r="202" spans="4:4" x14ac:dyDescent="0.25">
      <c r="D202" t="s">
        <v>964</v>
      </c>
    </row>
    <row r="203" spans="4:4" x14ac:dyDescent="0.25">
      <c r="D203" t="s">
        <v>963</v>
      </c>
    </row>
    <row r="204" spans="4:4" x14ac:dyDescent="0.25">
      <c r="D204" t="s">
        <v>962</v>
      </c>
    </row>
    <row r="205" spans="4:4" x14ac:dyDescent="0.25">
      <c r="D205" t="s">
        <v>961</v>
      </c>
    </row>
    <row r="206" spans="4:4" x14ac:dyDescent="0.25">
      <c r="D206" t="s">
        <v>960</v>
      </c>
    </row>
    <row r="207" spans="4:4" x14ac:dyDescent="0.25">
      <c r="D207" t="s">
        <v>959</v>
      </c>
    </row>
    <row r="209" spans="4:4" x14ac:dyDescent="0.25">
      <c r="D209" t="s">
        <v>109</v>
      </c>
    </row>
    <row r="210" spans="4:4" x14ac:dyDescent="0.25">
      <c r="D210" t="s">
        <v>110</v>
      </c>
    </row>
    <row r="211" spans="4:4" x14ac:dyDescent="0.25">
      <c r="D211" t="s">
        <v>7</v>
      </c>
    </row>
    <row r="212" spans="4:4" x14ac:dyDescent="0.25">
      <c r="D212" t="s">
        <v>111</v>
      </c>
    </row>
    <row r="214" spans="4:4" x14ac:dyDescent="0.25">
      <c r="D214" t="s">
        <v>88</v>
      </c>
    </row>
    <row r="215" spans="4:4" x14ac:dyDescent="0.25">
      <c r="D215" t="s">
        <v>359</v>
      </c>
    </row>
    <row r="216" spans="4:4" x14ac:dyDescent="0.25">
      <c r="D216" t="s">
        <v>89</v>
      </c>
    </row>
    <row r="217" spans="4:4" x14ac:dyDescent="0.25">
      <c r="D217" t="s">
        <v>90</v>
      </c>
    </row>
    <row r="218" spans="4:4" x14ac:dyDescent="0.25">
      <c r="D218" t="s">
        <v>112</v>
      </c>
    </row>
    <row r="219" spans="4:4" x14ac:dyDescent="0.25">
      <c r="D219" t="s">
        <v>91</v>
      </c>
    </row>
    <row r="220" spans="4:4" x14ac:dyDescent="0.25">
      <c r="D220" t="s">
        <v>92</v>
      </c>
    </row>
    <row r="221" spans="4:4" x14ac:dyDescent="0.25">
      <c r="D221" t="s">
        <v>113</v>
      </c>
    </row>
    <row r="222" spans="4:4" x14ac:dyDescent="0.25">
      <c r="D222" t="s">
        <v>114</v>
      </c>
    </row>
    <row r="223" spans="4:4" x14ac:dyDescent="0.25">
      <c r="D223" t="s">
        <v>115</v>
      </c>
    </row>
    <row r="224" spans="4:4" x14ac:dyDescent="0.25">
      <c r="D224" t="s">
        <v>116</v>
      </c>
    </row>
    <row r="225" spans="3:4" x14ac:dyDescent="0.25">
      <c r="D225" t="s">
        <v>117</v>
      </c>
    </row>
    <row r="226" spans="3:4" x14ac:dyDescent="0.25">
      <c r="D226" t="s">
        <v>118</v>
      </c>
    </row>
    <row r="227" spans="3:4" x14ac:dyDescent="0.25">
      <c r="D227" t="s">
        <v>119</v>
      </c>
    </row>
    <row r="228" spans="3:4" x14ac:dyDescent="0.25">
      <c r="D228" t="s">
        <v>120</v>
      </c>
    </row>
    <row r="229" spans="3:4" x14ac:dyDescent="0.25">
      <c r="D229" t="s">
        <v>121</v>
      </c>
    </row>
    <row r="230" spans="3:4" x14ac:dyDescent="0.25">
      <c r="D230" t="s">
        <v>122</v>
      </c>
    </row>
    <row r="231" spans="3:4" x14ac:dyDescent="0.25">
      <c r="D231" t="s">
        <v>91</v>
      </c>
    </row>
    <row r="232" spans="3:4" x14ac:dyDescent="0.25">
      <c r="D232" t="s">
        <v>123</v>
      </c>
    </row>
    <row r="233" spans="3:4" x14ac:dyDescent="0.25">
      <c r="D233" t="s">
        <v>124</v>
      </c>
    </row>
    <row r="234" spans="3:4" x14ac:dyDescent="0.25">
      <c r="D234" t="s">
        <v>88</v>
      </c>
    </row>
    <row r="237" spans="3:4" x14ac:dyDescent="0.25">
      <c r="C237" t="s">
        <v>958</v>
      </c>
    </row>
    <row r="240" spans="3:4" x14ac:dyDescent="0.25">
      <c r="D240" t="s">
        <v>957</v>
      </c>
    </row>
    <row r="243" spans="4:4" x14ac:dyDescent="0.25">
      <c r="D243" t="s">
        <v>956</v>
      </c>
    </row>
    <row r="244" spans="4:4" x14ac:dyDescent="0.25">
      <c r="D244" t="s">
        <v>955</v>
      </c>
    </row>
    <row r="245" spans="4:4" x14ac:dyDescent="0.25">
      <c r="D245" t="s">
        <v>954</v>
      </c>
    </row>
    <row r="246" spans="4:4" x14ac:dyDescent="0.25">
      <c r="D246" t="s">
        <v>953</v>
      </c>
    </row>
    <row r="247" spans="4:4" x14ac:dyDescent="0.25">
      <c r="D247" t="s">
        <v>952</v>
      </c>
    </row>
    <row r="249" spans="4:4" x14ac:dyDescent="0.25">
      <c r="D249" t="s">
        <v>951</v>
      </c>
    </row>
    <row r="250" spans="4:4" x14ac:dyDescent="0.25">
      <c r="D250" t="s">
        <v>950</v>
      </c>
    </row>
    <row r="251" spans="4:4" x14ac:dyDescent="0.25">
      <c r="D251" t="s">
        <v>949</v>
      </c>
    </row>
    <row r="252" spans="4:4" x14ac:dyDescent="0.25">
      <c r="D252" t="s">
        <v>948</v>
      </c>
    </row>
    <row r="254" spans="4:4" x14ac:dyDescent="0.25">
      <c r="D254" t="s">
        <v>88</v>
      </c>
    </row>
    <row r="255" spans="4:4" x14ac:dyDescent="0.25">
      <c r="D255" t="s">
        <v>361</v>
      </c>
    </row>
    <row r="256" spans="4:4" x14ac:dyDescent="0.25">
      <c r="D256" t="s">
        <v>89</v>
      </c>
    </row>
    <row r="257" spans="4:4" x14ac:dyDescent="0.25">
      <c r="D257" t="s">
        <v>90</v>
      </c>
    </row>
    <row r="258" spans="4:4" x14ac:dyDescent="0.25">
      <c r="D258" t="s">
        <v>947</v>
      </c>
    </row>
    <row r="259" spans="4:4" x14ac:dyDescent="0.25">
      <c r="D259" t="s">
        <v>91</v>
      </c>
    </row>
    <row r="260" spans="4:4" x14ac:dyDescent="0.25">
      <c r="D260" t="s">
        <v>92</v>
      </c>
    </row>
    <row r="261" spans="4:4" x14ac:dyDescent="0.25">
      <c r="D261" t="s">
        <v>946</v>
      </c>
    </row>
    <row r="262" spans="4:4" x14ac:dyDescent="0.25">
      <c r="D262" t="s">
        <v>125</v>
      </c>
    </row>
    <row r="263" spans="4:4" x14ac:dyDescent="0.25">
      <c r="D263" t="s">
        <v>126</v>
      </c>
    </row>
    <row r="264" spans="4:4" x14ac:dyDescent="0.25">
      <c r="D264" t="s">
        <v>945</v>
      </c>
    </row>
    <row r="265" spans="4:4" x14ac:dyDescent="0.25">
      <c r="D265" t="s">
        <v>944</v>
      </c>
    </row>
    <row r="266" spans="4:4" x14ac:dyDescent="0.25">
      <c r="D266" t="s">
        <v>943</v>
      </c>
    </row>
    <row r="267" spans="4:4" x14ac:dyDescent="0.25">
      <c r="D267" t="s">
        <v>942</v>
      </c>
    </row>
    <row r="268" spans="4:4" x14ac:dyDescent="0.25">
      <c r="D268" t="s">
        <v>127</v>
      </c>
    </row>
    <row r="269" spans="4:4" x14ac:dyDescent="0.25">
      <c r="D269" t="s">
        <v>941</v>
      </c>
    </row>
    <row r="270" spans="4:4" x14ac:dyDescent="0.25">
      <c r="D270" t="s">
        <v>940</v>
      </c>
    </row>
    <row r="271" spans="4:4" x14ac:dyDescent="0.25">
      <c r="D271" t="s">
        <v>128</v>
      </c>
    </row>
    <row r="272" spans="4:4" x14ac:dyDescent="0.25">
      <c r="D272" t="s">
        <v>129</v>
      </c>
    </row>
    <row r="273" spans="4:4" x14ac:dyDescent="0.25">
      <c r="D273" t="s">
        <v>130</v>
      </c>
    </row>
    <row r="274" spans="4:4" x14ac:dyDescent="0.25">
      <c r="D274" t="s">
        <v>91</v>
      </c>
    </row>
    <row r="275" spans="4:4" x14ac:dyDescent="0.25">
      <c r="D275" t="s">
        <v>939</v>
      </c>
    </row>
    <row r="276" spans="4:4" x14ac:dyDescent="0.25">
      <c r="D276" t="s">
        <v>938</v>
      </c>
    </row>
    <row r="277" spans="4:4" x14ac:dyDescent="0.25">
      <c r="D277" t="s">
        <v>88</v>
      </c>
    </row>
    <row r="279" spans="4:4" x14ac:dyDescent="0.25">
      <c r="D279" t="s">
        <v>28</v>
      </c>
    </row>
    <row r="280" spans="4:4" x14ac:dyDescent="0.25">
      <c r="D280" t="s">
        <v>937</v>
      </c>
    </row>
    <row r="283" spans="4:4" x14ac:dyDescent="0.25">
      <c r="D283" t="s">
        <v>758</v>
      </c>
    </row>
    <row r="284" spans="4:4" x14ac:dyDescent="0.25">
      <c r="D284" t="s">
        <v>936</v>
      </c>
    </row>
    <row r="285" spans="4:4" x14ac:dyDescent="0.25">
      <c r="D285" t="s">
        <v>935</v>
      </c>
    </row>
    <row r="286" spans="4:4" x14ac:dyDescent="0.25">
      <c r="D286" t="s">
        <v>934</v>
      </c>
    </row>
    <row r="287" spans="4:4" x14ac:dyDescent="0.25">
      <c r="D287" t="s">
        <v>933</v>
      </c>
    </row>
    <row r="288" spans="4:4" x14ac:dyDescent="0.25">
      <c r="D288" t="s">
        <v>932</v>
      </c>
    </row>
    <row r="290" spans="4:4" x14ac:dyDescent="0.25">
      <c r="D290" t="s">
        <v>131</v>
      </c>
    </row>
    <row r="291" spans="4:4" x14ac:dyDescent="0.25">
      <c r="D291" t="s">
        <v>132</v>
      </c>
    </row>
    <row r="292" spans="4:4" x14ac:dyDescent="0.25">
      <c r="D292" t="s">
        <v>7</v>
      </c>
    </row>
    <row r="293" spans="4:4" x14ac:dyDescent="0.25">
      <c r="D293" t="s">
        <v>133</v>
      </c>
    </row>
    <row r="295" spans="4:4" x14ac:dyDescent="0.25">
      <c r="D295" t="s">
        <v>88</v>
      </c>
    </row>
    <row r="296" spans="4:4" x14ac:dyDescent="0.25">
      <c r="D296" t="s">
        <v>361</v>
      </c>
    </row>
    <row r="297" spans="4:4" x14ac:dyDescent="0.25">
      <c r="D297" t="s">
        <v>89</v>
      </c>
    </row>
    <row r="298" spans="4:4" x14ac:dyDescent="0.25">
      <c r="D298" t="s">
        <v>90</v>
      </c>
    </row>
    <row r="299" spans="4:4" x14ac:dyDescent="0.25">
      <c r="D299" t="s">
        <v>134</v>
      </c>
    </row>
    <row r="300" spans="4:4" x14ac:dyDescent="0.25">
      <c r="D300" t="s">
        <v>91</v>
      </c>
    </row>
    <row r="301" spans="4:4" x14ac:dyDescent="0.25">
      <c r="D301" t="s">
        <v>92</v>
      </c>
    </row>
    <row r="302" spans="4:4" x14ac:dyDescent="0.25">
      <c r="D302" t="s">
        <v>130</v>
      </c>
    </row>
    <row r="303" spans="4:4" x14ac:dyDescent="0.25">
      <c r="D303" t="s">
        <v>135</v>
      </c>
    </row>
    <row r="304" spans="4:4" x14ac:dyDescent="0.25">
      <c r="D304" t="s">
        <v>136</v>
      </c>
    </row>
    <row r="305" spans="3:4" x14ac:dyDescent="0.25">
      <c r="D305" t="s">
        <v>137</v>
      </c>
    </row>
    <row r="306" spans="3:4" x14ac:dyDescent="0.25">
      <c r="D306" t="s">
        <v>138</v>
      </c>
    </row>
    <row r="307" spans="3:4" x14ac:dyDescent="0.25">
      <c r="D307" t="s">
        <v>139</v>
      </c>
    </row>
    <row r="308" spans="3:4" x14ac:dyDescent="0.25">
      <c r="D308" t="s">
        <v>140</v>
      </c>
    </row>
    <row r="309" spans="3:4" x14ac:dyDescent="0.25">
      <c r="D309" t="s">
        <v>141</v>
      </c>
    </row>
    <row r="310" spans="3:4" x14ac:dyDescent="0.25">
      <c r="D310" t="s">
        <v>142</v>
      </c>
    </row>
    <row r="311" spans="3:4" x14ac:dyDescent="0.25">
      <c r="D311" t="s">
        <v>143</v>
      </c>
    </row>
    <row r="312" spans="3:4" x14ac:dyDescent="0.25">
      <c r="D312" t="s">
        <v>144</v>
      </c>
    </row>
    <row r="313" spans="3:4" x14ac:dyDescent="0.25">
      <c r="D313" t="s">
        <v>91</v>
      </c>
    </row>
    <row r="314" spans="3:4" x14ac:dyDescent="0.25">
      <c r="D314" t="s">
        <v>145</v>
      </c>
    </row>
    <row r="315" spans="3:4" x14ac:dyDescent="0.25">
      <c r="D315" t="s">
        <v>146</v>
      </c>
    </row>
    <row r="316" spans="3:4" x14ac:dyDescent="0.25">
      <c r="D316" t="s">
        <v>88</v>
      </c>
    </row>
    <row r="319" spans="3:4" x14ac:dyDescent="0.25">
      <c r="C319" t="s">
        <v>931</v>
      </c>
    </row>
    <row r="322" spans="4:4" x14ac:dyDescent="0.25">
      <c r="D322" t="s">
        <v>930</v>
      </c>
    </row>
    <row r="324" spans="4:4" x14ac:dyDescent="0.25">
      <c r="D324" t="s">
        <v>929</v>
      </c>
    </row>
    <row r="325" spans="4:4" x14ac:dyDescent="0.25">
      <c r="D325" t="s">
        <v>928</v>
      </c>
    </row>
    <row r="326" spans="4:4" x14ac:dyDescent="0.25">
      <c r="D326" t="s">
        <v>927</v>
      </c>
    </row>
    <row r="327" spans="4:4" x14ac:dyDescent="0.25">
      <c r="D327" t="s">
        <v>926</v>
      </c>
    </row>
    <row r="328" spans="4:4" x14ac:dyDescent="0.25">
      <c r="D328" t="s">
        <v>925</v>
      </c>
    </row>
    <row r="330" spans="4:4" x14ac:dyDescent="0.25">
      <c r="D330" t="s">
        <v>924</v>
      </c>
    </row>
    <row r="331" spans="4:4" x14ac:dyDescent="0.25">
      <c r="D331" t="s">
        <v>923</v>
      </c>
    </row>
    <row r="332" spans="4:4" x14ac:dyDescent="0.25">
      <c r="D332" t="s">
        <v>7</v>
      </c>
    </row>
    <row r="333" spans="4:4" x14ac:dyDescent="0.25">
      <c r="D333" t="s">
        <v>922</v>
      </c>
    </row>
    <row r="335" spans="4:4" x14ac:dyDescent="0.25">
      <c r="D335" t="s">
        <v>88</v>
      </c>
    </row>
    <row r="336" spans="4:4" x14ac:dyDescent="0.25">
      <c r="D336" t="s">
        <v>367</v>
      </c>
    </row>
    <row r="337" spans="4:4" x14ac:dyDescent="0.25">
      <c r="D337" t="s">
        <v>89</v>
      </c>
    </row>
    <row r="338" spans="4:4" x14ac:dyDescent="0.25">
      <c r="D338" t="s">
        <v>90</v>
      </c>
    </row>
    <row r="339" spans="4:4" x14ac:dyDescent="0.25">
      <c r="D339" t="s">
        <v>921</v>
      </c>
    </row>
    <row r="340" spans="4:4" x14ac:dyDescent="0.25">
      <c r="D340" t="s">
        <v>91</v>
      </c>
    </row>
    <row r="341" spans="4:4" x14ac:dyDescent="0.25">
      <c r="D341" t="s">
        <v>92</v>
      </c>
    </row>
    <row r="342" spans="4:4" x14ac:dyDescent="0.25">
      <c r="D342" t="s">
        <v>920</v>
      </c>
    </row>
    <row r="343" spans="4:4" x14ac:dyDescent="0.25">
      <c r="D343" t="s">
        <v>919</v>
      </c>
    </row>
    <row r="344" spans="4:4" x14ac:dyDescent="0.25">
      <c r="D344" t="s">
        <v>918</v>
      </c>
    </row>
    <row r="345" spans="4:4" x14ac:dyDescent="0.25">
      <c r="D345" t="s">
        <v>917</v>
      </c>
    </row>
    <row r="346" spans="4:4" x14ac:dyDescent="0.25">
      <c r="D346" t="s">
        <v>916</v>
      </c>
    </row>
    <row r="347" spans="4:4" x14ac:dyDescent="0.25">
      <c r="D347" t="s">
        <v>915</v>
      </c>
    </row>
    <row r="348" spans="4:4" x14ac:dyDescent="0.25">
      <c r="D348" t="s">
        <v>914</v>
      </c>
    </row>
    <row r="349" spans="4:4" x14ac:dyDescent="0.25">
      <c r="D349" t="s">
        <v>913</v>
      </c>
    </row>
    <row r="350" spans="4:4" x14ac:dyDescent="0.25">
      <c r="D350" t="s">
        <v>91</v>
      </c>
    </row>
    <row r="351" spans="4:4" x14ac:dyDescent="0.25">
      <c r="D351" t="s">
        <v>912</v>
      </c>
    </row>
    <row r="352" spans="4:4" x14ac:dyDescent="0.25">
      <c r="D352" t="s">
        <v>911</v>
      </c>
    </row>
    <row r="353" spans="3:4" x14ac:dyDescent="0.25">
      <c r="D353" t="s">
        <v>88</v>
      </c>
    </row>
    <row r="357" spans="3:4" x14ac:dyDescent="0.25">
      <c r="C357" t="s">
        <v>910</v>
      </c>
    </row>
    <row r="359" spans="3:4" x14ac:dyDescent="0.25">
      <c r="D359" t="s">
        <v>443</v>
      </c>
    </row>
    <row r="361" spans="3:4" x14ac:dyDescent="0.25">
      <c r="D361" t="s">
        <v>903</v>
      </c>
    </row>
    <row r="362" spans="3:4" x14ac:dyDescent="0.25">
      <c r="D362" t="s">
        <v>909</v>
      </c>
    </row>
    <row r="363" spans="3:4" x14ac:dyDescent="0.25">
      <c r="D363" t="s">
        <v>908</v>
      </c>
    </row>
    <row r="364" spans="3:4" x14ac:dyDescent="0.25">
      <c r="D364" t="s">
        <v>907</v>
      </c>
    </row>
    <row r="365" spans="3:4" x14ac:dyDescent="0.25">
      <c r="D365" t="s">
        <v>906</v>
      </c>
    </row>
    <row r="366" spans="3:4" x14ac:dyDescent="0.25">
      <c r="D366" t="s">
        <v>905</v>
      </c>
    </row>
    <row r="368" spans="3:4" x14ac:dyDescent="0.25">
      <c r="D368" t="s">
        <v>170</v>
      </c>
    </row>
    <row r="369" spans="4:4" x14ac:dyDescent="0.25">
      <c r="D369" t="s">
        <v>444</v>
      </c>
    </row>
    <row r="370" spans="4:4" x14ac:dyDescent="0.25">
      <c r="D370" t="s">
        <v>7</v>
      </c>
    </row>
    <row r="371" spans="4:4" x14ac:dyDescent="0.25">
      <c r="D371" t="s">
        <v>445</v>
      </c>
    </row>
    <row r="373" spans="4:4" x14ac:dyDescent="0.25">
      <c r="D373" t="s">
        <v>8</v>
      </c>
    </row>
    <row r="374" spans="4:4" x14ac:dyDescent="0.25">
      <c r="D374" t="s">
        <v>446</v>
      </c>
    </row>
    <row r="375" spans="4:4" x14ac:dyDescent="0.25">
      <c r="D375" t="s">
        <v>9</v>
      </c>
    </row>
    <row r="376" spans="4:4" x14ac:dyDescent="0.25">
      <c r="D376" t="s">
        <v>10</v>
      </c>
    </row>
    <row r="377" spans="4:4" x14ac:dyDescent="0.25">
      <c r="D377" t="s">
        <v>447</v>
      </c>
    </row>
    <row r="378" spans="4:4" x14ac:dyDescent="0.25">
      <c r="D378" t="s">
        <v>448</v>
      </c>
    </row>
    <row r="379" spans="4:4" x14ac:dyDescent="0.25">
      <c r="D379" t="s">
        <v>449</v>
      </c>
    </row>
    <row r="380" spans="4:4" x14ac:dyDescent="0.25">
      <c r="D380" t="s">
        <v>450</v>
      </c>
    </row>
    <row r="381" spans="4:4" x14ac:dyDescent="0.25">
      <c r="D381" t="s">
        <v>451</v>
      </c>
    </row>
    <row r="382" spans="4:4" x14ac:dyDescent="0.25">
      <c r="D382" t="s">
        <v>452</v>
      </c>
    </row>
    <row r="383" spans="4:4" x14ac:dyDescent="0.25">
      <c r="D383" t="s">
        <v>453</v>
      </c>
    </row>
    <row r="384" spans="4:4" x14ac:dyDescent="0.25">
      <c r="D384" t="s">
        <v>454</v>
      </c>
    </row>
    <row r="385" spans="3:4" x14ac:dyDescent="0.25">
      <c r="D385" t="s">
        <v>11</v>
      </c>
    </row>
    <row r="386" spans="3:4" x14ac:dyDescent="0.25">
      <c r="D386" t="s">
        <v>12</v>
      </c>
    </row>
    <row r="387" spans="3:4" x14ac:dyDescent="0.25">
      <c r="D387" t="s">
        <v>455</v>
      </c>
    </row>
    <row r="388" spans="3:4" x14ac:dyDescent="0.25">
      <c r="D388" t="s">
        <v>456</v>
      </c>
    </row>
    <row r="389" spans="3:4" x14ac:dyDescent="0.25">
      <c r="D389" t="s">
        <v>457</v>
      </c>
    </row>
    <row r="390" spans="3:4" x14ac:dyDescent="0.25">
      <c r="D390" t="s">
        <v>458</v>
      </c>
    </row>
    <row r="391" spans="3:4" x14ac:dyDescent="0.25">
      <c r="D391" t="s">
        <v>459</v>
      </c>
    </row>
    <row r="392" spans="3:4" x14ac:dyDescent="0.25">
      <c r="D392" t="s">
        <v>460</v>
      </c>
    </row>
    <row r="393" spans="3:4" x14ac:dyDescent="0.25">
      <c r="D393" t="s">
        <v>11</v>
      </c>
    </row>
    <row r="394" spans="3:4" x14ac:dyDescent="0.25">
      <c r="D394" t="s">
        <v>461</v>
      </c>
    </row>
    <row r="395" spans="3:4" x14ac:dyDescent="0.25">
      <c r="D395" t="s">
        <v>462</v>
      </c>
    </row>
    <row r="396" spans="3:4" x14ac:dyDescent="0.25">
      <c r="D396" t="s">
        <v>8</v>
      </c>
    </row>
    <row r="399" spans="3:4" x14ac:dyDescent="0.25">
      <c r="C399" t="s">
        <v>904</v>
      </c>
    </row>
    <row r="401" spans="4:4" x14ac:dyDescent="0.25">
      <c r="D401" t="s">
        <v>463</v>
      </c>
    </row>
    <row r="403" spans="4:4" x14ac:dyDescent="0.25">
      <c r="D403" t="s">
        <v>903</v>
      </c>
    </row>
    <row r="404" spans="4:4" x14ac:dyDescent="0.25">
      <c r="D404" t="s">
        <v>902</v>
      </c>
    </row>
    <row r="405" spans="4:4" x14ac:dyDescent="0.25">
      <c r="D405" t="s">
        <v>901</v>
      </c>
    </row>
    <row r="406" spans="4:4" x14ac:dyDescent="0.25">
      <c r="D406" t="s">
        <v>900</v>
      </c>
    </row>
    <row r="407" spans="4:4" x14ac:dyDescent="0.25">
      <c r="D407" t="s">
        <v>899</v>
      </c>
    </row>
    <row r="408" spans="4:4" x14ac:dyDescent="0.25">
      <c r="D408" t="s">
        <v>898</v>
      </c>
    </row>
    <row r="410" spans="4:4" x14ac:dyDescent="0.25">
      <c r="D410" t="s">
        <v>170</v>
      </c>
    </row>
    <row r="411" spans="4:4" x14ac:dyDescent="0.25">
      <c r="D411" t="s">
        <v>464</v>
      </c>
    </row>
    <row r="412" spans="4:4" x14ac:dyDescent="0.25">
      <c r="D412" t="s">
        <v>7</v>
      </c>
    </row>
    <row r="413" spans="4:4" x14ac:dyDescent="0.25">
      <c r="D413" t="s">
        <v>465</v>
      </c>
    </row>
    <row r="415" spans="4:4" x14ac:dyDescent="0.25">
      <c r="D415" t="s">
        <v>8</v>
      </c>
    </row>
    <row r="416" spans="4:4" x14ac:dyDescent="0.25">
      <c r="D416" t="s">
        <v>446</v>
      </c>
    </row>
    <row r="417" spans="4:4" x14ac:dyDescent="0.25">
      <c r="D417" t="s">
        <v>9</v>
      </c>
    </row>
    <row r="418" spans="4:4" x14ac:dyDescent="0.25">
      <c r="D418" t="s">
        <v>171</v>
      </c>
    </row>
    <row r="419" spans="4:4" x14ac:dyDescent="0.25">
      <c r="D419" t="s">
        <v>466</v>
      </c>
    </row>
    <row r="420" spans="4:4" x14ac:dyDescent="0.25">
      <c r="D420" t="s">
        <v>467</v>
      </c>
    </row>
    <row r="421" spans="4:4" x14ac:dyDescent="0.25">
      <c r="D421" t="s">
        <v>468</v>
      </c>
    </row>
    <row r="422" spans="4:4" x14ac:dyDescent="0.25">
      <c r="D422" t="s">
        <v>11</v>
      </c>
    </row>
    <row r="423" spans="4:4" x14ac:dyDescent="0.25">
      <c r="D423" t="s">
        <v>12</v>
      </c>
    </row>
    <row r="424" spans="4:4" x14ac:dyDescent="0.25">
      <c r="D424" t="s">
        <v>469</v>
      </c>
    </row>
    <row r="425" spans="4:4" x14ac:dyDescent="0.25">
      <c r="D425" t="s">
        <v>470</v>
      </c>
    </row>
    <row r="426" spans="4:4" x14ac:dyDescent="0.25">
      <c r="D426" t="s">
        <v>471</v>
      </c>
    </row>
    <row r="427" spans="4:4" x14ac:dyDescent="0.25">
      <c r="D427" t="s">
        <v>472</v>
      </c>
    </row>
    <row r="428" spans="4:4" x14ac:dyDescent="0.25">
      <c r="D428" t="s">
        <v>473</v>
      </c>
    </row>
    <row r="429" spans="4:4" x14ac:dyDescent="0.25">
      <c r="D429" t="s">
        <v>474</v>
      </c>
    </row>
    <row r="430" spans="4:4" x14ac:dyDescent="0.25">
      <c r="D430" t="s">
        <v>11</v>
      </c>
    </row>
    <row r="431" spans="4:4" x14ac:dyDescent="0.25">
      <c r="D431" t="s">
        <v>475</v>
      </c>
    </row>
    <row r="432" spans="4:4" x14ac:dyDescent="0.25">
      <c r="D432" t="s">
        <v>476</v>
      </c>
    </row>
    <row r="433" spans="3:4" x14ac:dyDescent="0.25">
      <c r="D433" t="s">
        <v>8</v>
      </c>
    </row>
    <row r="436" spans="3:4" x14ac:dyDescent="0.25">
      <c r="C436" t="s">
        <v>897</v>
      </c>
    </row>
    <row r="439" spans="3:4" x14ac:dyDescent="0.25">
      <c r="D439" t="s">
        <v>896</v>
      </c>
    </row>
    <row r="441" spans="3:4" x14ac:dyDescent="0.25">
      <c r="D441" t="s">
        <v>895</v>
      </c>
    </row>
    <row r="442" spans="3:4" x14ac:dyDescent="0.25">
      <c r="D442" t="s">
        <v>894</v>
      </c>
    </row>
    <row r="443" spans="3:4" x14ac:dyDescent="0.25">
      <c r="D443" t="s">
        <v>893</v>
      </c>
    </row>
    <row r="444" spans="3:4" x14ac:dyDescent="0.25">
      <c r="D444" t="s">
        <v>892</v>
      </c>
    </row>
    <row r="446" spans="3:4" x14ac:dyDescent="0.25">
      <c r="D446" t="s">
        <v>173</v>
      </c>
    </row>
    <row r="447" spans="3:4" x14ac:dyDescent="0.25">
      <c r="D447" t="s">
        <v>174</v>
      </c>
    </row>
    <row r="448" spans="3:4" x14ac:dyDescent="0.25">
      <c r="D448" t="s">
        <v>7</v>
      </c>
    </row>
    <row r="449" spans="4:4" x14ac:dyDescent="0.25">
      <c r="D449" t="s">
        <v>175</v>
      </c>
    </row>
    <row r="451" spans="4:4" x14ac:dyDescent="0.25">
      <c r="D451" t="s">
        <v>8</v>
      </c>
    </row>
    <row r="452" spans="4:4" x14ac:dyDescent="0.25">
      <c r="D452" t="s">
        <v>176</v>
      </c>
    </row>
    <row r="453" spans="4:4" x14ac:dyDescent="0.25">
      <c r="D453" t="s">
        <v>9</v>
      </c>
    </row>
    <row r="454" spans="4:4" x14ac:dyDescent="0.25">
      <c r="D454" t="s">
        <v>10</v>
      </c>
    </row>
    <row r="455" spans="4:4" x14ac:dyDescent="0.25">
      <c r="D455" t="s">
        <v>177</v>
      </c>
    </row>
    <row r="456" spans="4:4" x14ac:dyDescent="0.25">
      <c r="D456" t="s">
        <v>178</v>
      </c>
    </row>
    <row r="457" spans="4:4" x14ac:dyDescent="0.25">
      <c r="D457" t="s">
        <v>179</v>
      </c>
    </row>
    <row r="458" spans="4:4" x14ac:dyDescent="0.25">
      <c r="D458" t="s">
        <v>180</v>
      </c>
    </row>
    <row r="459" spans="4:4" x14ac:dyDescent="0.25">
      <c r="D459" t="s">
        <v>181</v>
      </c>
    </row>
    <row r="460" spans="4:4" x14ac:dyDescent="0.25">
      <c r="D460" t="s">
        <v>182</v>
      </c>
    </row>
    <row r="461" spans="4:4" x14ac:dyDescent="0.25">
      <c r="D461" t="s">
        <v>183</v>
      </c>
    </row>
    <row r="462" spans="4:4" x14ac:dyDescent="0.25">
      <c r="D462" t="s">
        <v>184</v>
      </c>
    </row>
    <row r="463" spans="4:4" x14ac:dyDescent="0.25">
      <c r="D463" t="s">
        <v>11</v>
      </c>
    </row>
    <row r="464" spans="4:4" x14ac:dyDescent="0.25">
      <c r="D464" t="s">
        <v>12</v>
      </c>
    </row>
    <row r="465" spans="3:4" x14ac:dyDescent="0.25">
      <c r="D465" t="s">
        <v>185</v>
      </c>
    </row>
    <row r="466" spans="3:4" x14ac:dyDescent="0.25">
      <c r="D466" t="s">
        <v>186</v>
      </c>
    </row>
    <row r="467" spans="3:4" x14ac:dyDescent="0.25">
      <c r="D467" t="s">
        <v>187</v>
      </c>
    </row>
    <row r="468" spans="3:4" x14ac:dyDescent="0.25">
      <c r="D468" t="s">
        <v>188</v>
      </c>
    </row>
    <row r="469" spans="3:4" x14ac:dyDescent="0.25">
      <c r="D469" t="s">
        <v>189</v>
      </c>
    </row>
    <row r="470" spans="3:4" x14ac:dyDescent="0.25">
      <c r="D470" t="s">
        <v>190</v>
      </c>
    </row>
    <row r="471" spans="3:4" x14ac:dyDescent="0.25">
      <c r="D471" t="s">
        <v>11</v>
      </c>
    </row>
    <row r="472" spans="3:4" x14ac:dyDescent="0.25">
      <c r="D472" t="s">
        <v>191</v>
      </c>
    </row>
    <row r="473" spans="3:4" x14ac:dyDescent="0.25">
      <c r="D473" t="s">
        <v>192</v>
      </c>
    </row>
    <row r="474" spans="3:4" x14ac:dyDescent="0.25">
      <c r="D474" t="s">
        <v>8</v>
      </c>
    </row>
    <row r="477" spans="3:4" x14ac:dyDescent="0.25">
      <c r="C477" t="s">
        <v>891</v>
      </c>
    </row>
    <row r="479" spans="3:4" x14ac:dyDescent="0.25">
      <c r="D479" t="s">
        <v>767</v>
      </c>
    </row>
    <row r="481" spans="4:4" x14ac:dyDescent="0.25">
      <c r="D481" t="s">
        <v>890</v>
      </c>
    </row>
    <row r="482" spans="4:4" x14ac:dyDescent="0.25">
      <c r="D482" t="s">
        <v>889</v>
      </c>
    </row>
    <row r="483" spans="4:4" x14ac:dyDescent="0.25">
      <c r="D483" t="s">
        <v>888</v>
      </c>
    </row>
    <row r="484" spans="4:4" x14ac:dyDescent="0.25">
      <c r="D484" t="s">
        <v>887</v>
      </c>
    </row>
    <row r="486" spans="4:4" x14ac:dyDescent="0.25">
      <c r="D486" t="s">
        <v>768</v>
      </c>
    </row>
    <row r="487" spans="4:4" x14ac:dyDescent="0.25">
      <c r="D487" t="s">
        <v>769</v>
      </c>
    </row>
    <row r="488" spans="4:4" x14ac:dyDescent="0.25">
      <c r="D488" t="s">
        <v>7</v>
      </c>
    </row>
    <row r="489" spans="4:4" x14ac:dyDescent="0.25">
      <c r="D489" t="s">
        <v>770</v>
      </c>
    </row>
    <row r="491" spans="4:4" x14ac:dyDescent="0.25">
      <c r="D491" t="s">
        <v>8</v>
      </c>
    </row>
    <row r="492" spans="4:4" x14ac:dyDescent="0.25">
      <c r="D492" t="s">
        <v>176</v>
      </c>
    </row>
    <row r="493" spans="4:4" x14ac:dyDescent="0.25">
      <c r="D493" t="s">
        <v>9</v>
      </c>
    </row>
    <row r="494" spans="4:4" x14ac:dyDescent="0.25">
      <c r="D494" t="s">
        <v>771</v>
      </c>
    </row>
    <row r="495" spans="4:4" x14ac:dyDescent="0.25">
      <c r="D495" t="s">
        <v>772</v>
      </c>
    </row>
    <row r="496" spans="4:4" x14ac:dyDescent="0.25">
      <c r="D496" t="s">
        <v>773</v>
      </c>
    </row>
    <row r="497" spans="3:4" x14ac:dyDescent="0.25">
      <c r="D497" t="s">
        <v>774</v>
      </c>
    </row>
    <row r="498" spans="3:4" x14ac:dyDescent="0.25">
      <c r="D498" t="s">
        <v>11</v>
      </c>
    </row>
    <row r="499" spans="3:4" x14ac:dyDescent="0.25">
      <c r="D499" t="s">
        <v>12</v>
      </c>
    </row>
    <row r="500" spans="3:4" x14ac:dyDescent="0.25">
      <c r="D500" t="s">
        <v>775</v>
      </c>
    </row>
    <row r="501" spans="3:4" x14ac:dyDescent="0.25">
      <c r="D501" t="s">
        <v>776</v>
      </c>
    </row>
    <row r="502" spans="3:4" x14ac:dyDescent="0.25">
      <c r="D502" t="s">
        <v>777</v>
      </c>
    </row>
    <row r="503" spans="3:4" x14ac:dyDescent="0.25">
      <c r="D503" t="s">
        <v>778</v>
      </c>
    </row>
    <row r="504" spans="3:4" x14ac:dyDescent="0.25">
      <c r="D504" t="s">
        <v>779</v>
      </c>
    </row>
    <row r="505" spans="3:4" x14ac:dyDescent="0.25">
      <c r="D505" t="s">
        <v>780</v>
      </c>
    </row>
    <row r="506" spans="3:4" x14ac:dyDescent="0.25">
      <c r="D506" t="s">
        <v>11</v>
      </c>
    </row>
    <row r="507" spans="3:4" x14ac:dyDescent="0.25">
      <c r="D507" t="s">
        <v>781</v>
      </c>
    </row>
    <row r="508" spans="3:4" x14ac:dyDescent="0.25">
      <c r="D508" t="s">
        <v>782</v>
      </c>
    </row>
    <row r="509" spans="3:4" x14ac:dyDescent="0.25">
      <c r="D509" t="s">
        <v>8</v>
      </c>
    </row>
    <row r="512" spans="3:4" x14ac:dyDescent="0.25">
      <c r="C512" t="s">
        <v>886</v>
      </c>
    </row>
    <row r="514" spans="4:4" x14ac:dyDescent="0.25">
      <c r="D514" t="s">
        <v>885</v>
      </c>
    </row>
    <row r="516" spans="4:4" x14ac:dyDescent="0.25">
      <c r="D516" t="s">
        <v>884</v>
      </c>
    </row>
    <row r="517" spans="4:4" x14ac:dyDescent="0.25">
      <c r="D517" t="s">
        <v>883</v>
      </c>
    </row>
    <row r="518" spans="4:4" x14ac:dyDescent="0.25">
      <c r="D518" t="s">
        <v>882</v>
      </c>
    </row>
    <row r="519" spans="4:4" x14ac:dyDescent="0.25">
      <c r="D519" t="s">
        <v>881</v>
      </c>
    </row>
    <row r="520" spans="4:4" x14ac:dyDescent="0.25">
      <c r="D520" t="s">
        <v>880</v>
      </c>
    </row>
    <row r="522" spans="4:4" x14ac:dyDescent="0.25">
      <c r="D522" t="s">
        <v>194</v>
      </c>
    </row>
    <row r="523" spans="4:4" x14ac:dyDescent="0.25">
      <c r="D523" t="s">
        <v>195</v>
      </c>
    </row>
    <row r="524" spans="4:4" x14ac:dyDescent="0.25">
      <c r="D524" t="s">
        <v>7</v>
      </c>
    </row>
    <row r="525" spans="4:4" x14ac:dyDescent="0.25">
      <c r="D525" t="s">
        <v>196</v>
      </c>
    </row>
    <row r="527" spans="4:4" x14ac:dyDescent="0.25">
      <c r="D527" t="s">
        <v>8</v>
      </c>
    </row>
    <row r="528" spans="4:4" x14ac:dyDescent="0.25">
      <c r="D528" t="s">
        <v>197</v>
      </c>
    </row>
    <row r="529" spans="4:4" x14ac:dyDescent="0.25">
      <c r="D529" t="s">
        <v>9</v>
      </c>
    </row>
    <row r="530" spans="4:4" x14ac:dyDescent="0.25">
      <c r="D530" t="s">
        <v>10</v>
      </c>
    </row>
    <row r="531" spans="4:4" x14ac:dyDescent="0.25">
      <c r="D531" t="s">
        <v>198</v>
      </c>
    </row>
    <row r="532" spans="4:4" x14ac:dyDescent="0.25">
      <c r="D532" t="s">
        <v>199</v>
      </c>
    </row>
    <row r="533" spans="4:4" x14ac:dyDescent="0.25">
      <c r="D533" t="s">
        <v>200</v>
      </c>
    </row>
    <row r="534" spans="4:4" x14ac:dyDescent="0.25">
      <c r="D534" t="s">
        <v>201</v>
      </c>
    </row>
    <row r="535" spans="4:4" x14ac:dyDescent="0.25">
      <c r="D535" t="s">
        <v>202</v>
      </c>
    </row>
    <row r="536" spans="4:4" x14ac:dyDescent="0.25">
      <c r="D536" t="s">
        <v>203</v>
      </c>
    </row>
    <row r="537" spans="4:4" x14ac:dyDescent="0.25">
      <c r="D537" t="s">
        <v>204</v>
      </c>
    </row>
    <row r="538" spans="4:4" x14ac:dyDescent="0.25">
      <c r="D538" t="s">
        <v>205</v>
      </c>
    </row>
    <row r="539" spans="4:4" x14ac:dyDescent="0.25">
      <c r="D539" t="s">
        <v>11</v>
      </c>
    </row>
    <row r="540" spans="4:4" x14ac:dyDescent="0.25">
      <c r="D540" t="s">
        <v>12</v>
      </c>
    </row>
    <row r="541" spans="4:4" x14ac:dyDescent="0.25">
      <c r="D541" t="s">
        <v>206</v>
      </c>
    </row>
    <row r="542" spans="4:4" x14ac:dyDescent="0.25">
      <c r="D542" t="s">
        <v>207</v>
      </c>
    </row>
    <row r="543" spans="4:4" x14ac:dyDescent="0.25">
      <c r="D543" t="s">
        <v>208</v>
      </c>
    </row>
    <row r="544" spans="4:4" x14ac:dyDescent="0.25">
      <c r="D544" t="s">
        <v>209</v>
      </c>
    </row>
    <row r="545" spans="3:4" x14ac:dyDescent="0.25">
      <c r="D545" t="s">
        <v>210</v>
      </c>
    </row>
    <row r="546" spans="3:4" x14ac:dyDescent="0.25">
      <c r="D546" t="s">
        <v>211</v>
      </c>
    </row>
    <row r="547" spans="3:4" x14ac:dyDescent="0.25">
      <c r="D547" t="s">
        <v>11</v>
      </c>
    </row>
    <row r="548" spans="3:4" x14ac:dyDescent="0.25">
      <c r="D548" t="s">
        <v>212</v>
      </c>
    </row>
    <row r="549" spans="3:4" x14ac:dyDescent="0.25">
      <c r="D549" t="s">
        <v>213</v>
      </c>
    </row>
    <row r="550" spans="3:4" x14ac:dyDescent="0.25">
      <c r="D550" t="s">
        <v>8</v>
      </c>
    </row>
    <row r="553" spans="3:4" x14ac:dyDescent="0.25">
      <c r="C553" t="s">
        <v>879</v>
      </c>
    </row>
    <row r="555" spans="3:4" x14ac:dyDescent="0.25">
      <c r="D555" t="s">
        <v>878</v>
      </c>
    </row>
    <row r="557" spans="3:4" x14ac:dyDescent="0.25">
      <c r="D557" t="s">
        <v>877</v>
      </c>
    </row>
    <row r="558" spans="3:4" x14ac:dyDescent="0.25">
      <c r="D558" t="s">
        <v>876</v>
      </c>
    </row>
    <row r="559" spans="3:4" x14ac:dyDescent="0.25">
      <c r="D559" t="s">
        <v>875</v>
      </c>
    </row>
    <row r="560" spans="3:4" x14ac:dyDescent="0.25">
      <c r="D560" t="s">
        <v>874</v>
      </c>
    </row>
    <row r="561" spans="4:4" x14ac:dyDescent="0.25">
      <c r="D561" t="s">
        <v>873</v>
      </c>
    </row>
    <row r="563" spans="4:4" x14ac:dyDescent="0.25">
      <c r="D563" t="s">
        <v>872</v>
      </c>
    </row>
    <row r="564" spans="4:4" x14ac:dyDescent="0.25">
      <c r="D564" t="s">
        <v>871</v>
      </c>
    </row>
    <row r="565" spans="4:4" x14ac:dyDescent="0.25">
      <c r="D565" t="s">
        <v>7</v>
      </c>
    </row>
    <row r="566" spans="4:4" x14ac:dyDescent="0.25">
      <c r="D566" t="s">
        <v>870</v>
      </c>
    </row>
    <row r="568" spans="4:4" x14ac:dyDescent="0.25">
      <c r="D568" t="s">
        <v>8</v>
      </c>
    </row>
    <row r="569" spans="4:4" x14ac:dyDescent="0.25">
      <c r="D569" t="s">
        <v>197</v>
      </c>
    </row>
    <row r="570" spans="4:4" x14ac:dyDescent="0.25">
      <c r="D570" t="s">
        <v>9</v>
      </c>
    </row>
    <row r="571" spans="4:4" x14ac:dyDescent="0.25">
      <c r="D571" t="s">
        <v>771</v>
      </c>
    </row>
    <row r="572" spans="4:4" x14ac:dyDescent="0.25">
      <c r="D572" t="s">
        <v>869</v>
      </c>
    </row>
    <row r="573" spans="4:4" x14ac:dyDescent="0.25">
      <c r="D573" t="s">
        <v>868</v>
      </c>
    </row>
    <row r="574" spans="4:4" x14ac:dyDescent="0.25">
      <c r="D574" t="s">
        <v>867</v>
      </c>
    </row>
    <row r="575" spans="4:4" x14ac:dyDescent="0.25">
      <c r="D575" t="s">
        <v>11</v>
      </c>
    </row>
    <row r="576" spans="4:4" x14ac:dyDescent="0.25">
      <c r="D576" t="s">
        <v>12</v>
      </c>
    </row>
    <row r="577" spans="3:14" x14ac:dyDescent="0.25">
      <c r="D577" t="s">
        <v>866</v>
      </c>
    </row>
    <row r="578" spans="3:14" x14ac:dyDescent="0.25">
      <c r="D578" t="s">
        <v>865</v>
      </c>
    </row>
    <row r="579" spans="3:14" x14ac:dyDescent="0.25">
      <c r="D579" t="s">
        <v>864</v>
      </c>
    </row>
    <row r="580" spans="3:14" x14ac:dyDescent="0.25">
      <c r="D580" t="s">
        <v>863</v>
      </c>
    </row>
    <row r="581" spans="3:14" x14ac:dyDescent="0.25">
      <c r="D581" t="s">
        <v>862</v>
      </c>
    </row>
    <row r="582" spans="3:14" x14ac:dyDescent="0.25">
      <c r="D582" t="s">
        <v>861</v>
      </c>
    </row>
    <row r="583" spans="3:14" x14ac:dyDescent="0.25">
      <c r="D583" t="s">
        <v>11</v>
      </c>
    </row>
    <row r="584" spans="3:14" x14ac:dyDescent="0.25">
      <c r="D584" t="s">
        <v>860</v>
      </c>
    </row>
    <row r="585" spans="3:14" x14ac:dyDescent="0.25">
      <c r="D585" t="s">
        <v>859</v>
      </c>
    </row>
    <row r="586" spans="3:14" x14ac:dyDescent="0.25">
      <c r="D586" t="s">
        <v>8</v>
      </c>
    </row>
    <row r="590" spans="3:14" x14ac:dyDescent="0.25">
      <c r="C590" t="s">
        <v>858</v>
      </c>
    </row>
    <row r="592" spans="3:14" x14ac:dyDescent="0.25">
      <c r="D592" t="s">
        <v>536</v>
      </c>
      <c r="N592" t="s">
        <v>270</v>
      </c>
    </row>
    <row r="594" spans="4:14" x14ac:dyDescent="0.25">
      <c r="D594" t="s">
        <v>847</v>
      </c>
      <c r="N594" t="s">
        <v>846</v>
      </c>
    </row>
    <row r="595" spans="4:14" x14ac:dyDescent="0.25">
      <c r="D595" t="s">
        <v>857</v>
      </c>
      <c r="N595" t="s">
        <v>856</v>
      </c>
    </row>
    <row r="596" spans="4:14" x14ac:dyDescent="0.25">
      <c r="D596" t="s">
        <v>855</v>
      </c>
      <c r="N596" t="s">
        <v>854</v>
      </c>
    </row>
    <row r="597" spans="4:14" x14ac:dyDescent="0.25">
      <c r="D597" t="s">
        <v>853</v>
      </c>
      <c r="N597" t="s">
        <v>852</v>
      </c>
    </row>
    <row r="598" spans="4:14" x14ac:dyDescent="0.25">
      <c r="D598" t="s">
        <v>851</v>
      </c>
      <c r="N598" t="s">
        <v>850</v>
      </c>
    </row>
    <row r="599" spans="4:14" x14ac:dyDescent="0.25">
      <c r="D599" t="s">
        <v>849</v>
      </c>
    </row>
    <row r="600" spans="4:14" x14ac:dyDescent="0.25">
      <c r="N600" t="s">
        <v>194</v>
      </c>
    </row>
    <row r="601" spans="4:14" x14ac:dyDescent="0.25">
      <c r="D601" t="s">
        <v>194</v>
      </c>
      <c r="N601" t="s">
        <v>271</v>
      </c>
    </row>
    <row r="602" spans="4:14" x14ac:dyDescent="0.25">
      <c r="D602" t="s">
        <v>537</v>
      </c>
      <c r="N602" t="s">
        <v>7</v>
      </c>
    </row>
    <row r="603" spans="4:14" x14ac:dyDescent="0.25">
      <c r="D603" t="s">
        <v>7</v>
      </c>
      <c r="N603" t="s">
        <v>272</v>
      </c>
    </row>
    <row r="604" spans="4:14" x14ac:dyDescent="0.25">
      <c r="D604" t="s">
        <v>538</v>
      </c>
    </row>
    <row r="606" spans="4:14" x14ac:dyDescent="0.25">
      <c r="D606" t="s">
        <v>8</v>
      </c>
      <c r="N606" t="s">
        <v>8</v>
      </c>
    </row>
    <row r="607" spans="4:14" x14ac:dyDescent="0.25">
      <c r="D607" t="s">
        <v>539</v>
      </c>
      <c r="N607" t="s">
        <v>273</v>
      </c>
    </row>
    <row r="608" spans="4:14" x14ac:dyDescent="0.25">
      <c r="D608" t="s">
        <v>9</v>
      </c>
      <c r="N608" t="s">
        <v>9</v>
      </c>
    </row>
    <row r="609" spans="4:14" x14ac:dyDescent="0.25">
      <c r="D609" t="s">
        <v>10</v>
      </c>
      <c r="N609" t="s">
        <v>10</v>
      </c>
    </row>
    <row r="610" spans="4:14" x14ac:dyDescent="0.25">
      <c r="D610" t="s">
        <v>540</v>
      </c>
      <c r="N610" t="s">
        <v>274</v>
      </c>
    </row>
    <row r="611" spans="4:14" x14ac:dyDescent="0.25">
      <c r="D611" t="s">
        <v>541</v>
      </c>
      <c r="N611" t="s">
        <v>275</v>
      </c>
    </row>
    <row r="612" spans="4:14" x14ac:dyDescent="0.25">
      <c r="D612" t="s">
        <v>542</v>
      </c>
      <c r="N612" t="s">
        <v>276</v>
      </c>
    </row>
    <row r="613" spans="4:14" x14ac:dyDescent="0.25">
      <c r="D613" t="s">
        <v>543</v>
      </c>
      <c r="N613" t="s">
        <v>277</v>
      </c>
    </row>
    <row r="614" spans="4:14" x14ac:dyDescent="0.25">
      <c r="D614" t="s">
        <v>544</v>
      </c>
      <c r="N614" t="s">
        <v>278</v>
      </c>
    </row>
    <row r="615" spans="4:14" x14ac:dyDescent="0.25">
      <c r="D615" t="s">
        <v>545</v>
      </c>
      <c r="N615" t="s">
        <v>279</v>
      </c>
    </row>
    <row r="616" spans="4:14" x14ac:dyDescent="0.25">
      <c r="D616" t="s">
        <v>546</v>
      </c>
      <c r="N616" t="s">
        <v>280</v>
      </c>
    </row>
    <row r="617" spans="4:14" x14ac:dyDescent="0.25">
      <c r="D617" t="s">
        <v>547</v>
      </c>
      <c r="N617" t="s">
        <v>281</v>
      </c>
    </row>
    <row r="618" spans="4:14" x14ac:dyDescent="0.25">
      <c r="D618" t="s">
        <v>11</v>
      </c>
      <c r="N618" t="s">
        <v>11</v>
      </c>
    </row>
    <row r="619" spans="4:14" x14ac:dyDescent="0.25">
      <c r="D619" t="s">
        <v>12</v>
      </c>
      <c r="N619" t="s">
        <v>12</v>
      </c>
    </row>
    <row r="620" spans="4:14" x14ac:dyDescent="0.25">
      <c r="D620" t="s">
        <v>548</v>
      </c>
      <c r="N620" t="s">
        <v>282</v>
      </c>
    </row>
    <row r="621" spans="4:14" x14ac:dyDescent="0.25">
      <c r="D621" t="s">
        <v>549</v>
      </c>
      <c r="N621" t="s">
        <v>283</v>
      </c>
    </row>
    <row r="622" spans="4:14" x14ac:dyDescent="0.25">
      <c r="D622" t="s">
        <v>550</v>
      </c>
      <c r="N622" t="s">
        <v>284</v>
      </c>
    </row>
    <row r="623" spans="4:14" x14ac:dyDescent="0.25">
      <c r="D623" t="s">
        <v>551</v>
      </c>
      <c r="N623" t="s">
        <v>285</v>
      </c>
    </row>
    <row r="624" spans="4:14" x14ac:dyDescent="0.25">
      <c r="D624" t="s">
        <v>552</v>
      </c>
      <c r="N624" t="s">
        <v>286</v>
      </c>
    </row>
    <row r="625" spans="3:14" x14ac:dyDescent="0.25">
      <c r="D625" t="s">
        <v>553</v>
      </c>
      <c r="N625" t="s">
        <v>287</v>
      </c>
    </row>
    <row r="626" spans="3:14" x14ac:dyDescent="0.25">
      <c r="D626" t="s">
        <v>11</v>
      </c>
      <c r="N626" t="s">
        <v>11</v>
      </c>
    </row>
    <row r="627" spans="3:14" x14ac:dyDescent="0.25">
      <c r="D627" t="s">
        <v>554</v>
      </c>
      <c r="N627" t="s">
        <v>288</v>
      </c>
    </row>
    <row r="628" spans="3:14" x14ac:dyDescent="0.25">
      <c r="D628" t="s">
        <v>555</v>
      </c>
      <c r="N628" t="s">
        <v>289</v>
      </c>
    </row>
    <row r="629" spans="3:14" x14ac:dyDescent="0.25">
      <c r="D629" t="s">
        <v>8</v>
      </c>
      <c r="N629" t="s">
        <v>8</v>
      </c>
    </row>
    <row r="632" spans="3:14" x14ac:dyDescent="0.25">
      <c r="C632" t="s">
        <v>848</v>
      </c>
    </row>
    <row r="634" spans="3:14" x14ac:dyDescent="0.25">
      <c r="D634" t="s">
        <v>556</v>
      </c>
      <c r="N634" t="s">
        <v>290</v>
      </c>
    </row>
    <row r="636" spans="3:14" x14ac:dyDescent="0.25">
      <c r="D636" t="s">
        <v>847</v>
      </c>
      <c r="N636" t="s">
        <v>846</v>
      </c>
    </row>
    <row r="637" spans="3:14" x14ac:dyDescent="0.25">
      <c r="D637" t="s">
        <v>845</v>
      </c>
      <c r="N637" t="s">
        <v>844</v>
      </c>
    </row>
    <row r="638" spans="3:14" x14ac:dyDescent="0.25">
      <c r="D638" t="s">
        <v>843</v>
      </c>
      <c r="N638" t="s">
        <v>842</v>
      </c>
    </row>
    <row r="639" spans="3:14" x14ac:dyDescent="0.25">
      <c r="D639" t="s">
        <v>841</v>
      </c>
      <c r="N639" t="s">
        <v>840</v>
      </c>
    </row>
    <row r="640" spans="3:14" x14ac:dyDescent="0.25">
      <c r="D640" t="s">
        <v>839</v>
      </c>
      <c r="N640" t="s">
        <v>838</v>
      </c>
    </row>
    <row r="641" spans="4:14" x14ac:dyDescent="0.25">
      <c r="D641" t="s">
        <v>837</v>
      </c>
    </row>
    <row r="642" spans="4:14" x14ac:dyDescent="0.25">
      <c r="N642" t="s">
        <v>194</v>
      </c>
    </row>
    <row r="643" spans="4:14" x14ac:dyDescent="0.25">
      <c r="D643" t="s">
        <v>194</v>
      </c>
      <c r="N643" t="s">
        <v>291</v>
      </c>
    </row>
    <row r="644" spans="4:14" x14ac:dyDescent="0.25">
      <c r="D644" t="s">
        <v>557</v>
      </c>
      <c r="N644" t="s">
        <v>7</v>
      </c>
    </row>
    <row r="645" spans="4:14" x14ac:dyDescent="0.25">
      <c r="D645" t="s">
        <v>7</v>
      </c>
      <c r="N645" t="s">
        <v>292</v>
      </c>
    </row>
    <row r="646" spans="4:14" x14ac:dyDescent="0.25">
      <c r="D646" t="s">
        <v>558</v>
      </c>
    </row>
    <row r="648" spans="4:14" x14ac:dyDescent="0.25">
      <c r="D648" t="s">
        <v>8</v>
      </c>
      <c r="N648" t="s">
        <v>8</v>
      </c>
    </row>
    <row r="649" spans="4:14" x14ac:dyDescent="0.25">
      <c r="D649" t="s">
        <v>539</v>
      </c>
      <c r="N649" t="s">
        <v>273</v>
      </c>
    </row>
    <row r="650" spans="4:14" x14ac:dyDescent="0.25">
      <c r="D650" t="s">
        <v>9</v>
      </c>
      <c r="N650" t="s">
        <v>9</v>
      </c>
    </row>
    <row r="651" spans="4:14" x14ac:dyDescent="0.25">
      <c r="D651" t="s">
        <v>171</v>
      </c>
      <c r="N651" t="s">
        <v>171</v>
      </c>
    </row>
    <row r="652" spans="4:14" x14ac:dyDescent="0.25">
      <c r="D652" t="s">
        <v>559</v>
      </c>
      <c r="N652" t="s">
        <v>293</v>
      </c>
    </row>
    <row r="653" spans="4:14" x14ac:dyDescent="0.25">
      <c r="D653" t="s">
        <v>560</v>
      </c>
      <c r="N653" t="s">
        <v>294</v>
      </c>
    </row>
    <row r="654" spans="4:14" x14ac:dyDescent="0.25">
      <c r="D654" t="s">
        <v>561</v>
      </c>
      <c r="N654" t="s">
        <v>295</v>
      </c>
    </row>
    <row r="655" spans="4:14" x14ac:dyDescent="0.25">
      <c r="D655" t="s">
        <v>11</v>
      </c>
      <c r="N655" t="s">
        <v>11</v>
      </c>
    </row>
    <row r="656" spans="4:14" x14ac:dyDescent="0.25">
      <c r="D656" t="s">
        <v>12</v>
      </c>
      <c r="N656" t="s">
        <v>12</v>
      </c>
    </row>
    <row r="657" spans="4:14" x14ac:dyDescent="0.25">
      <c r="D657" t="s">
        <v>562</v>
      </c>
      <c r="N657" t="s">
        <v>296</v>
      </c>
    </row>
    <row r="658" spans="4:14" x14ac:dyDescent="0.25">
      <c r="D658" t="s">
        <v>563</v>
      </c>
      <c r="N658" t="s">
        <v>297</v>
      </c>
    </row>
    <row r="659" spans="4:14" x14ac:dyDescent="0.25">
      <c r="D659" t="s">
        <v>564</v>
      </c>
      <c r="N659" t="s">
        <v>298</v>
      </c>
    </row>
    <row r="660" spans="4:14" x14ac:dyDescent="0.25">
      <c r="D660" t="s">
        <v>565</v>
      </c>
      <c r="N660" t="s">
        <v>299</v>
      </c>
    </row>
    <row r="661" spans="4:14" x14ac:dyDescent="0.25">
      <c r="D661" t="s">
        <v>566</v>
      </c>
      <c r="N661" t="s">
        <v>300</v>
      </c>
    </row>
    <row r="662" spans="4:14" x14ac:dyDescent="0.25">
      <c r="D662" t="s">
        <v>567</v>
      </c>
      <c r="N662" t="s">
        <v>301</v>
      </c>
    </row>
    <row r="663" spans="4:14" x14ac:dyDescent="0.25">
      <c r="D663" t="s">
        <v>11</v>
      </c>
      <c r="N663" t="s">
        <v>11</v>
      </c>
    </row>
    <row r="664" spans="4:14" x14ac:dyDescent="0.25">
      <c r="D664" t="s">
        <v>568</v>
      </c>
      <c r="N664" t="s">
        <v>302</v>
      </c>
    </row>
    <row r="665" spans="4:14" x14ac:dyDescent="0.25">
      <c r="D665" t="s">
        <v>569</v>
      </c>
      <c r="N665" t="s">
        <v>303</v>
      </c>
    </row>
    <row r="666" spans="4:14" x14ac:dyDescent="0.25">
      <c r="D666" t="s">
        <v>8</v>
      </c>
      <c r="N666" t="s">
        <v>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/>
  </sheetViews>
  <sheetFormatPr defaultRowHeight="15" x14ac:dyDescent="0.25"/>
  <sheetData>
    <row r="1" spans="1:6" x14ac:dyDescent="0.25">
      <c r="A1" t="s">
        <v>13</v>
      </c>
    </row>
    <row r="2" spans="1:6" x14ac:dyDescent="0.25">
      <c r="F2" t="s">
        <v>1010</v>
      </c>
    </row>
    <row r="3" spans="1:6" x14ac:dyDescent="0.25">
      <c r="B3" t="s">
        <v>168</v>
      </c>
      <c r="F3" t="s">
        <v>1011</v>
      </c>
    </row>
    <row r="4" spans="1:6" x14ac:dyDescent="0.25">
      <c r="B4" t="s">
        <v>638</v>
      </c>
      <c r="C4">
        <v>-0.55000000000000004</v>
      </c>
      <c r="D4">
        <v>0.13</v>
      </c>
    </row>
    <row r="5" spans="1:6" x14ac:dyDescent="0.25">
      <c r="B5" t="s">
        <v>1003</v>
      </c>
      <c r="C5">
        <v>-0.63</v>
      </c>
      <c r="D5">
        <v>0.26</v>
      </c>
    </row>
    <row r="6" spans="1:6" x14ac:dyDescent="0.25">
      <c r="B6" t="s">
        <v>1002</v>
      </c>
      <c r="C6">
        <v>-0.98</v>
      </c>
      <c r="D6">
        <v>0.14000000000000001</v>
      </c>
    </row>
    <row r="7" spans="1:6" x14ac:dyDescent="0.25">
      <c r="B7" t="s">
        <v>1001</v>
      </c>
      <c r="C7">
        <v>-1.1200000000000001</v>
      </c>
      <c r="D7">
        <v>0.13</v>
      </c>
    </row>
    <row r="8" spans="1:6" x14ac:dyDescent="0.25">
      <c r="B8" t="s">
        <v>999</v>
      </c>
      <c r="C8">
        <v>-1.17</v>
      </c>
      <c r="D8">
        <v>0.15</v>
      </c>
    </row>
    <row r="9" spans="1:6" x14ac:dyDescent="0.25">
      <c r="B9" t="s">
        <v>1005</v>
      </c>
      <c r="C9">
        <v>-1.28</v>
      </c>
      <c r="D9">
        <v>0.16</v>
      </c>
    </row>
    <row r="10" spans="1:6" x14ac:dyDescent="0.25">
      <c r="B10" t="s">
        <v>1000</v>
      </c>
      <c r="C10">
        <v>-1.3</v>
      </c>
      <c r="D10">
        <v>0.15</v>
      </c>
    </row>
    <row r="11" spans="1:6" x14ac:dyDescent="0.25">
      <c r="B11" t="s">
        <v>6</v>
      </c>
      <c r="C11">
        <v>-1.35</v>
      </c>
      <c r="D11">
        <v>0.14000000000000001</v>
      </c>
    </row>
    <row r="25" spans="2:6" x14ac:dyDescent="0.25">
      <c r="B25" t="s">
        <v>262</v>
      </c>
      <c r="F25" t="s">
        <v>1010</v>
      </c>
    </row>
    <row r="26" spans="2:6" x14ac:dyDescent="0.25">
      <c r="B26" t="s">
        <v>1009</v>
      </c>
      <c r="C26">
        <v>-0.18</v>
      </c>
      <c r="D26">
        <v>0.09</v>
      </c>
      <c r="F26" t="s">
        <v>1008</v>
      </c>
    </row>
    <row r="27" spans="2:6" x14ac:dyDescent="0.25">
      <c r="B27" t="s">
        <v>1</v>
      </c>
      <c r="C27">
        <v>-0.37</v>
      </c>
      <c r="D27">
        <v>0.1</v>
      </c>
    </row>
    <row r="28" spans="2:6" x14ac:dyDescent="0.25">
      <c r="B28" t="s">
        <v>1007</v>
      </c>
      <c r="C28">
        <v>-0.49</v>
      </c>
      <c r="D28">
        <v>0.09</v>
      </c>
    </row>
    <row r="42" spans="2:6" x14ac:dyDescent="0.25">
      <c r="B42" t="s">
        <v>262</v>
      </c>
      <c r="F42" t="s">
        <v>1006</v>
      </c>
    </row>
    <row r="43" spans="2:6" x14ac:dyDescent="0.25">
      <c r="B43" t="s">
        <v>1005</v>
      </c>
      <c r="C43">
        <v>0.32</v>
      </c>
      <c r="D43" s="4">
        <v>0.1</v>
      </c>
      <c r="F43" t="s">
        <v>1004</v>
      </c>
    </row>
    <row r="44" spans="2:6" x14ac:dyDescent="0.25">
      <c r="B44" t="s">
        <v>638</v>
      </c>
      <c r="C44">
        <v>-7.0000000000000007E-2</v>
      </c>
      <c r="D44" s="4">
        <v>0.09</v>
      </c>
    </row>
    <row r="45" spans="2:6" x14ac:dyDescent="0.25">
      <c r="B45" t="s">
        <v>1003</v>
      </c>
      <c r="C45">
        <v>-0.09</v>
      </c>
      <c r="D45" s="4">
        <v>0.17</v>
      </c>
    </row>
    <row r="46" spans="2:6" x14ac:dyDescent="0.25">
      <c r="B46" t="s">
        <v>1002</v>
      </c>
      <c r="C46">
        <v>-0.25</v>
      </c>
      <c r="D46" s="4">
        <v>0.1</v>
      </c>
    </row>
    <row r="47" spans="2:6" x14ac:dyDescent="0.25">
      <c r="B47" t="s">
        <v>1001</v>
      </c>
      <c r="C47">
        <v>-0.35</v>
      </c>
      <c r="D47" s="4">
        <v>0.09</v>
      </c>
    </row>
    <row r="48" spans="2:6" x14ac:dyDescent="0.25">
      <c r="B48" t="s">
        <v>1000</v>
      </c>
      <c r="C48">
        <v>-0.37</v>
      </c>
      <c r="D48" s="4">
        <v>0.1</v>
      </c>
    </row>
    <row r="49" spans="2:4" x14ac:dyDescent="0.25">
      <c r="B49" t="s">
        <v>999</v>
      </c>
      <c r="C49">
        <v>-0.48</v>
      </c>
      <c r="D49" s="4">
        <v>0.1</v>
      </c>
    </row>
    <row r="50" spans="2:4" x14ac:dyDescent="0.25">
      <c r="B50" t="s">
        <v>6</v>
      </c>
      <c r="C50">
        <v>-0.52</v>
      </c>
      <c r="D50" s="4">
        <v>0.1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5" x14ac:dyDescent="0.25"/>
  <cols>
    <col min="3" max="3" width="4.42578125" customWidth="1"/>
    <col min="4" max="4" width="22" customWidth="1"/>
    <col min="5" max="5" width="40.28515625" customWidth="1"/>
    <col min="6" max="6" width="18.140625" customWidth="1"/>
    <col min="7" max="7" width="13.42578125" customWidth="1"/>
  </cols>
  <sheetData>
    <row r="1" spans="1:7" x14ac:dyDescent="0.25">
      <c r="A1" t="s">
        <v>13</v>
      </c>
    </row>
    <row r="3" spans="1:7" ht="27.75" customHeight="1" x14ac:dyDescent="0.25">
      <c r="C3" s="116"/>
      <c r="D3" s="116" t="s">
        <v>67</v>
      </c>
      <c r="E3" s="116" t="s">
        <v>68</v>
      </c>
      <c r="F3" s="108" t="s">
        <v>69</v>
      </c>
      <c r="G3" s="42" t="s">
        <v>334</v>
      </c>
    </row>
    <row r="4" spans="1:7" ht="21.75" customHeight="1" x14ac:dyDescent="0.25">
      <c r="C4" s="116"/>
      <c r="D4" s="116"/>
      <c r="E4" s="116"/>
      <c r="F4" s="72" t="s">
        <v>336</v>
      </c>
      <c r="G4" s="9"/>
    </row>
    <row r="5" spans="1:7" ht="23.25" customHeight="1" x14ac:dyDescent="0.25">
      <c r="C5" s="33">
        <v>1</v>
      </c>
      <c r="D5" s="34" t="s">
        <v>46</v>
      </c>
      <c r="E5" s="34" t="s">
        <v>70</v>
      </c>
      <c r="F5" s="35" t="s">
        <v>66</v>
      </c>
      <c r="G5" s="52"/>
    </row>
    <row r="6" spans="1:7" ht="23.25" customHeight="1" x14ac:dyDescent="0.25">
      <c r="C6" s="77">
        <v>2</v>
      </c>
      <c r="D6" s="78" t="s">
        <v>47</v>
      </c>
      <c r="E6" s="78" t="s">
        <v>333</v>
      </c>
      <c r="F6" s="79" t="s">
        <v>66</v>
      </c>
      <c r="G6" s="80"/>
    </row>
    <row r="7" spans="1:7" ht="31.5" customHeight="1" x14ac:dyDescent="0.25">
      <c r="C7" s="31">
        <v>3</v>
      </c>
      <c r="D7" s="32" t="s">
        <v>48</v>
      </c>
      <c r="E7" s="32" t="s">
        <v>72</v>
      </c>
      <c r="F7" s="72">
        <v>633539</v>
      </c>
      <c r="G7" s="24">
        <f>F7/F14*100</f>
        <v>14.522120974772031</v>
      </c>
    </row>
    <row r="8" spans="1:7" ht="24.75" customHeight="1" x14ac:dyDescent="0.25">
      <c r="C8" s="33">
        <v>4</v>
      </c>
      <c r="D8" s="34" t="s">
        <v>49</v>
      </c>
      <c r="E8" s="34" t="s">
        <v>75</v>
      </c>
      <c r="F8" s="35" t="s">
        <v>66</v>
      </c>
      <c r="G8" s="52"/>
    </row>
    <row r="9" spans="1:7" ht="21" customHeight="1" x14ac:dyDescent="0.25">
      <c r="C9" s="33">
        <v>5</v>
      </c>
      <c r="D9" s="34" t="s">
        <v>50</v>
      </c>
      <c r="E9" s="34" t="s">
        <v>73</v>
      </c>
      <c r="F9" s="35" t="s">
        <v>66</v>
      </c>
      <c r="G9" s="52"/>
    </row>
    <row r="10" spans="1:7" ht="25.5" customHeight="1" x14ac:dyDescent="0.25">
      <c r="C10" s="31">
        <v>6</v>
      </c>
      <c r="D10" s="32" t="s">
        <v>51</v>
      </c>
      <c r="E10" s="32"/>
      <c r="F10" s="72">
        <v>188086</v>
      </c>
      <c r="G10" s="24">
        <f>F10/F14*100</f>
        <v>4.3113488603873993</v>
      </c>
    </row>
    <row r="11" spans="1:7" ht="26.25" customHeight="1" x14ac:dyDescent="0.25">
      <c r="C11" s="31">
        <v>7</v>
      </c>
      <c r="D11" s="32" t="s">
        <v>52</v>
      </c>
      <c r="E11" s="32" t="s">
        <v>71</v>
      </c>
      <c r="F11" s="72">
        <v>78769</v>
      </c>
      <c r="G11" s="24">
        <f>F11/F14*100</f>
        <v>1.8055604265275198</v>
      </c>
    </row>
    <row r="12" spans="1:7" ht="28.5" customHeight="1" x14ac:dyDescent="0.25">
      <c r="C12" s="31">
        <v>8</v>
      </c>
      <c r="D12" s="32" t="s">
        <v>53</v>
      </c>
      <c r="E12" s="32" t="s">
        <v>149</v>
      </c>
      <c r="F12" s="72">
        <v>662489</v>
      </c>
      <c r="G12" s="24">
        <f>F12/F14*100</f>
        <v>15.185719272934655</v>
      </c>
    </row>
    <row r="13" spans="1:7" ht="24" customHeight="1" x14ac:dyDescent="0.25">
      <c r="C13" s="33">
        <v>9</v>
      </c>
      <c r="D13" s="34" t="s">
        <v>54</v>
      </c>
      <c r="E13" s="34" t="s">
        <v>74</v>
      </c>
      <c r="F13" s="35" t="s">
        <v>66</v>
      </c>
      <c r="G13" s="52"/>
    </row>
    <row r="14" spans="1:7" ht="25.5" x14ac:dyDescent="0.25">
      <c r="C14" s="9"/>
      <c r="D14" s="75" t="s">
        <v>337</v>
      </c>
      <c r="E14" s="9"/>
      <c r="F14" s="76">
        <v>4362579</v>
      </c>
      <c r="G14" s="24">
        <f>SUM(G7:G13)</f>
        <v>35.824749534621603</v>
      </c>
    </row>
    <row r="16" spans="1:7" x14ac:dyDescent="0.25">
      <c r="C16" t="s">
        <v>335</v>
      </c>
    </row>
  </sheetData>
  <mergeCells count="3">
    <mergeCell ref="C3:C4"/>
    <mergeCell ref="D3:D4"/>
    <mergeCell ref="E3:E4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/>
  </sheetViews>
  <sheetFormatPr defaultRowHeight="15" x14ac:dyDescent="0.25"/>
  <sheetData>
    <row r="1" spans="1:2" x14ac:dyDescent="0.25">
      <c r="A1" t="s">
        <v>13</v>
      </c>
    </row>
    <row r="3" spans="1:2" x14ac:dyDescent="0.25">
      <c r="B3" s="36"/>
    </row>
    <row r="4" spans="1:2" x14ac:dyDescent="0.25">
      <c r="B4" s="36"/>
    </row>
    <row r="5" spans="1:2" x14ac:dyDescent="0.25">
      <c r="B5" s="36"/>
    </row>
    <row r="6" spans="1:2" x14ac:dyDescent="0.25">
      <c r="B6" s="36" t="s">
        <v>76</v>
      </c>
    </row>
    <row r="7" spans="1:2" x14ac:dyDescent="0.25">
      <c r="B7" s="36" t="s">
        <v>77</v>
      </c>
    </row>
    <row r="8" spans="1:2" x14ac:dyDescent="0.25">
      <c r="B8" s="36" t="s">
        <v>784</v>
      </c>
    </row>
    <row r="9" spans="1:2" x14ac:dyDescent="0.25">
      <c r="B9" s="36" t="s">
        <v>785</v>
      </c>
    </row>
    <row r="10" spans="1:2" x14ac:dyDescent="0.25">
      <c r="B10" s="36" t="s">
        <v>77</v>
      </c>
    </row>
    <row r="11" spans="1:2" x14ac:dyDescent="0.25">
      <c r="B11" s="36" t="s">
        <v>672</v>
      </c>
    </row>
    <row r="12" spans="1:2" x14ac:dyDescent="0.25">
      <c r="B12" s="36"/>
    </row>
    <row r="13" spans="1:2" x14ac:dyDescent="0.25">
      <c r="B13" s="36"/>
    </row>
    <row r="14" spans="1:2" x14ac:dyDescent="0.25">
      <c r="B14" s="36"/>
    </row>
    <row r="15" spans="1:2" x14ac:dyDescent="0.25">
      <c r="B15" s="36" t="s">
        <v>78</v>
      </c>
    </row>
    <row r="16" spans="1:2" x14ac:dyDescent="0.25">
      <c r="B16" s="36" t="s">
        <v>77</v>
      </c>
    </row>
    <row r="17" spans="2:2" x14ac:dyDescent="0.25">
      <c r="B17" s="36" t="s">
        <v>670</v>
      </c>
    </row>
    <row r="18" spans="2:2" x14ac:dyDescent="0.25">
      <c r="B18" s="36" t="s">
        <v>671</v>
      </c>
    </row>
    <row r="19" spans="2:2" x14ac:dyDescent="0.25">
      <c r="B19" s="36" t="s">
        <v>77</v>
      </c>
    </row>
    <row r="20" spans="2:2" x14ac:dyDescent="0.25">
      <c r="B20" s="36" t="s">
        <v>672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/>
  </sheetViews>
  <sheetFormatPr defaultRowHeight="15" x14ac:dyDescent="0.25"/>
  <cols>
    <col min="2" max="2" width="22" customWidth="1"/>
  </cols>
  <sheetData>
    <row r="1" spans="1:7" x14ac:dyDescent="0.25">
      <c r="A1" t="s">
        <v>13</v>
      </c>
    </row>
    <row r="2" spans="1:7" x14ac:dyDescent="0.25">
      <c r="B2" t="s">
        <v>81</v>
      </c>
    </row>
    <row r="3" spans="1:7" x14ac:dyDescent="0.25">
      <c r="B3" s="17" t="s">
        <v>29</v>
      </c>
      <c r="C3" s="17" t="s">
        <v>55</v>
      </c>
      <c r="D3" s="17" t="s">
        <v>79</v>
      </c>
      <c r="E3" s="17" t="s">
        <v>80</v>
      </c>
      <c r="F3" s="17" t="s">
        <v>56</v>
      </c>
      <c r="G3" s="17" t="s">
        <v>45</v>
      </c>
    </row>
    <row r="4" spans="1:7" x14ac:dyDescent="0.25">
      <c r="B4" s="17"/>
      <c r="C4" s="17"/>
      <c r="D4" s="17"/>
      <c r="E4" s="9"/>
      <c r="F4" s="9"/>
      <c r="G4" s="9"/>
    </row>
    <row r="5" spans="1:7" x14ac:dyDescent="0.25">
      <c r="B5" s="84" t="s">
        <v>5</v>
      </c>
      <c r="C5" s="17">
        <v>264.11509999999998</v>
      </c>
      <c r="D5" s="17">
        <v>218</v>
      </c>
      <c r="E5" s="17">
        <v>177.9391</v>
      </c>
      <c r="F5" s="17">
        <v>839886</v>
      </c>
      <c r="G5" s="17">
        <v>3180</v>
      </c>
    </row>
    <row r="6" spans="1:7" x14ac:dyDescent="0.25">
      <c r="B6" s="84" t="s">
        <v>27</v>
      </c>
      <c r="C6" s="17">
        <v>211.47909999999999</v>
      </c>
      <c r="D6" s="17">
        <v>139</v>
      </c>
      <c r="E6" s="17">
        <v>282.86009999999999</v>
      </c>
      <c r="F6" s="17">
        <v>5056888</v>
      </c>
      <c r="G6" s="17">
        <v>23912</v>
      </c>
    </row>
    <row r="7" spans="1:7" x14ac:dyDescent="0.25">
      <c r="B7" s="84">
        <v>888</v>
      </c>
      <c r="C7" s="17">
        <v>249.43870000000001</v>
      </c>
      <c r="D7" s="17">
        <v>192</v>
      </c>
      <c r="E7" s="17">
        <v>222.67240000000001</v>
      </c>
      <c r="F7" s="17">
        <v>7300573</v>
      </c>
      <c r="G7" s="17">
        <v>29268</v>
      </c>
    </row>
    <row r="8" spans="1:7" x14ac:dyDescent="0.25">
      <c r="B8" s="84" t="s">
        <v>2</v>
      </c>
      <c r="C8" s="17">
        <v>296.12270000000001</v>
      </c>
      <c r="D8" s="17">
        <v>244</v>
      </c>
      <c r="E8" s="17">
        <v>238.727</v>
      </c>
      <c r="F8" s="103">
        <v>33100000</v>
      </c>
      <c r="G8" s="17">
        <v>111783</v>
      </c>
    </row>
    <row r="9" spans="1:7" x14ac:dyDescent="0.25">
      <c r="B9" s="84" t="s">
        <v>3</v>
      </c>
      <c r="C9" s="17">
        <v>211.6199</v>
      </c>
      <c r="D9" s="17">
        <v>171</v>
      </c>
      <c r="E9" s="17">
        <v>163.3981</v>
      </c>
      <c r="F9" s="17">
        <v>9965816</v>
      </c>
      <c r="G9" s="17">
        <v>47093</v>
      </c>
    </row>
    <row r="10" spans="1:7" x14ac:dyDescent="0.25">
      <c r="B10" s="84" t="s">
        <v>63</v>
      </c>
      <c r="C10" s="17">
        <v>320.28140000000002</v>
      </c>
      <c r="D10" s="17">
        <v>241</v>
      </c>
      <c r="E10" s="17">
        <v>283.63589999999999</v>
      </c>
      <c r="F10" s="17">
        <v>9628941</v>
      </c>
      <c r="G10" s="17">
        <v>30064</v>
      </c>
    </row>
    <row r="11" spans="1:7" x14ac:dyDescent="0.25">
      <c r="B11" s="84" t="s">
        <v>1</v>
      </c>
      <c r="C11" s="17">
        <v>313.67110000000002</v>
      </c>
      <c r="D11" s="17">
        <v>191</v>
      </c>
      <c r="E11" s="17">
        <v>373.8999</v>
      </c>
      <c r="F11" s="103">
        <v>82600000</v>
      </c>
      <c r="G11" s="17">
        <v>263314</v>
      </c>
    </row>
    <row r="12" spans="1:7" x14ac:dyDescent="0.25">
      <c r="B12" s="84" t="s">
        <v>0</v>
      </c>
      <c r="C12" s="17">
        <v>255.4776</v>
      </c>
      <c r="D12" s="17">
        <v>163</v>
      </c>
      <c r="E12" s="17">
        <v>318.8546</v>
      </c>
      <c r="F12" s="103">
        <v>95200000</v>
      </c>
      <c r="G12" s="17">
        <v>372460</v>
      </c>
    </row>
    <row r="13" spans="1:7" x14ac:dyDescent="0.25">
      <c r="B13" s="84" t="s">
        <v>6</v>
      </c>
      <c r="C13" s="17">
        <v>344.4667</v>
      </c>
      <c r="D13" s="17">
        <v>250</v>
      </c>
      <c r="E13" s="17">
        <v>315.30959999999999</v>
      </c>
      <c r="F13" s="103">
        <v>34000000</v>
      </c>
      <c r="G13" s="17">
        <v>98632</v>
      </c>
    </row>
    <row r="14" spans="1:7" x14ac:dyDescent="0.25">
      <c r="B14" s="17"/>
      <c r="C14" s="17"/>
      <c r="D14" s="17"/>
      <c r="E14" s="9"/>
      <c r="F14" s="9"/>
      <c r="G14" s="9"/>
    </row>
    <row r="15" spans="1:7" x14ac:dyDescent="0.25">
      <c r="B15" s="17" t="s">
        <v>30</v>
      </c>
      <c r="C15" s="17">
        <v>283.3689</v>
      </c>
      <c r="D15" s="17">
        <v>190</v>
      </c>
      <c r="E15" s="17">
        <v>318.4554</v>
      </c>
      <c r="F15" s="103">
        <v>278000000</v>
      </c>
      <c r="G15" s="17">
        <v>979706</v>
      </c>
    </row>
    <row r="16" spans="1:7" x14ac:dyDescent="0.25">
      <c r="B16" s="17"/>
      <c r="C16" s="17"/>
      <c r="D16" s="17"/>
      <c r="E16" s="9"/>
      <c r="F16" s="9"/>
      <c r="G16" s="9"/>
    </row>
    <row r="17" spans="2:7" x14ac:dyDescent="0.25">
      <c r="B17" s="102"/>
      <c r="C17" s="14"/>
      <c r="D17" s="14"/>
      <c r="E17" s="14"/>
      <c r="F17" s="14"/>
      <c r="G17" s="15"/>
    </row>
    <row r="18" spans="2:7" x14ac:dyDescent="0.25">
      <c r="B18" t="s">
        <v>82</v>
      </c>
    </row>
    <row r="19" spans="2:7" x14ac:dyDescent="0.25">
      <c r="B19" s="12" t="s">
        <v>29</v>
      </c>
      <c r="C19" s="12" t="s">
        <v>55</v>
      </c>
      <c r="D19" s="12" t="s">
        <v>79</v>
      </c>
      <c r="E19" s="12" t="s">
        <v>80</v>
      </c>
      <c r="F19" s="12" t="s">
        <v>56</v>
      </c>
      <c r="G19" s="12" t="s">
        <v>45</v>
      </c>
    </row>
    <row r="20" spans="2:7" x14ac:dyDescent="0.25">
      <c r="B20" s="12"/>
      <c r="C20" s="12"/>
      <c r="D20" s="12"/>
      <c r="G20" s="13"/>
    </row>
    <row r="21" spans="2:7" x14ac:dyDescent="0.25">
      <c r="B21" s="37" t="s">
        <v>5</v>
      </c>
      <c r="C21" s="12">
        <v>1789.8879999999999</v>
      </c>
      <c r="D21" s="12">
        <v>1476.5</v>
      </c>
      <c r="E21" s="12">
        <v>1207.4069999999999</v>
      </c>
      <c r="F21" s="12">
        <v>5691844</v>
      </c>
      <c r="G21" s="12">
        <v>3180</v>
      </c>
    </row>
    <row r="22" spans="2:7" x14ac:dyDescent="0.25">
      <c r="B22" s="37" t="s">
        <v>27</v>
      </c>
      <c r="C22" s="12">
        <v>1276.278</v>
      </c>
      <c r="D22" s="12">
        <v>813</v>
      </c>
      <c r="E22" s="12">
        <v>1791.675</v>
      </c>
      <c r="F22" s="19">
        <v>30500000</v>
      </c>
      <c r="G22" s="12">
        <v>23912</v>
      </c>
    </row>
    <row r="23" spans="2:7" x14ac:dyDescent="0.25">
      <c r="B23" s="37">
        <v>888</v>
      </c>
      <c r="C23" s="12">
        <v>1612.011</v>
      </c>
      <c r="D23" s="12">
        <v>1255</v>
      </c>
      <c r="E23" s="12">
        <v>1406.787</v>
      </c>
      <c r="F23" s="19">
        <v>47200000</v>
      </c>
      <c r="G23" s="12">
        <v>29268</v>
      </c>
    </row>
    <row r="24" spans="2:7" x14ac:dyDescent="0.25">
      <c r="B24" s="37" t="s">
        <v>2</v>
      </c>
      <c r="C24" s="12">
        <v>1930.9939999999999</v>
      </c>
      <c r="D24" s="12">
        <v>1604</v>
      </c>
      <c r="E24" s="12">
        <v>1527.9580000000001</v>
      </c>
      <c r="F24" s="19">
        <v>216000000</v>
      </c>
      <c r="G24" s="12">
        <v>111783</v>
      </c>
    </row>
    <row r="25" spans="2:7" x14ac:dyDescent="0.25">
      <c r="B25" s="37" t="s">
        <v>3</v>
      </c>
      <c r="C25" s="12">
        <v>1355.394</v>
      </c>
      <c r="D25" s="12">
        <v>1103</v>
      </c>
      <c r="E25" s="12">
        <v>1044.3630000000001</v>
      </c>
      <c r="F25" s="19">
        <v>63800000</v>
      </c>
      <c r="G25" s="12">
        <v>47093</v>
      </c>
    </row>
    <row r="26" spans="2:7" x14ac:dyDescent="0.25">
      <c r="B26" s="37" t="s">
        <v>63</v>
      </c>
      <c r="C26" s="12">
        <v>2093.424</v>
      </c>
      <c r="D26" s="12">
        <v>1580</v>
      </c>
      <c r="E26" s="12">
        <v>1836.779</v>
      </c>
      <c r="F26" s="19">
        <v>62900000</v>
      </c>
      <c r="G26" s="12">
        <v>30064</v>
      </c>
    </row>
    <row r="27" spans="2:7" x14ac:dyDescent="0.25">
      <c r="B27" s="37" t="s">
        <v>1</v>
      </c>
      <c r="C27" s="12">
        <v>1980.9190000000001</v>
      </c>
      <c r="D27" s="12">
        <v>1225</v>
      </c>
      <c r="E27" s="12">
        <v>2301.33</v>
      </c>
      <c r="F27" s="19">
        <v>522000000</v>
      </c>
      <c r="G27" s="12">
        <v>263314</v>
      </c>
    </row>
    <row r="28" spans="2:7" x14ac:dyDescent="0.25">
      <c r="B28" s="37" t="s">
        <v>0</v>
      </c>
      <c r="C28" s="12">
        <v>1593.5450000000001</v>
      </c>
      <c r="D28" s="12">
        <v>1021</v>
      </c>
      <c r="E28" s="12">
        <v>1982.2629999999999</v>
      </c>
      <c r="F28" s="19">
        <v>594000000</v>
      </c>
      <c r="G28" s="12">
        <v>372460</v>
      </c>
    </row>
    <row r="29" spans="2:7" x14ac:dyDescent="0.25">
      <c r="B29" s="37" t="s">
        <v>6</v>
      </c>
      <c r="C29" s="12">
        <v>2210.0520000000001</v>
      </c>
      <c r="D29" s="12">
        <v>1621</v>
      </c>
      <c r="E29" s="12">
        <v>1984.057</v>
      </c>
      <c r="F29" s="19">
        <v>218000000</v>
      </c>
      <c r="G29" s="12">
        <v>98632</v>
      </c>
    </row>
    <row r="30" spans="2:7" x14ac:dyDescent="0.25">
      <c r="B30" s="12"/>
      <c r="C30" s="12"/>
      <c r="D30" s="12"/>
      <c r="G30" s="13"/>
    </row>
    <row r="31" spans="2:7" x14ac:dyDescent="0.25">
      <c r="B31" s="12" t="s">
        <v>30</v>
      </c>
      <c r="C31" s="12">
        <v>1795.566</v>
      </c>
      <c r="D31" s="12">
        <v>1214</v>
      </c>
      <c r="E31" s="12">
        <v>1985.413</v>
      </c>
      <c r="F31" s="19">
        <v>1760000000</v>
      </c>
      <c r="G31" s="12">
        <v>979706</v>
      </c>
    </row>
    <row r="32" spans="2:7" x14ac:dyDescent="0.25">
      <c r="B32" s="12"/>
      <c r="C32" s="12"/>
      <c r="D32" s="12"/>
      <c r="E32" s="14"/>
      <c r="F32" s="14"/>
      <c r="G32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9"/>
  <sheetViews>
    <sheetView workbookViewId="0"/>
  </sheetViews>
  <sheetFormatPr defaultRowHeight="15" x14ac:dyDescent="0.25"/>
  <cols>
    <col min="2" max="2" width="25.7109375" customWidth="1"/>
    <col min="8" max="8" width="30" customWidth="1"/>
    <col min="10" max="10" width="15.5703125" customWidth="1"/>
    <col min="12" max="12" width="12.140625" customWidth="1"/>
    <col min="14" max="14" width="13.140625" customWidth="1"/>
  </cols>
  <sheetData>
    <row r="1" spans="1:6" x14ac:dyDescent="0.25">
      <c r="A1" t="s">
        <v>13</v>
      </c>
    </row>
    <row r="2" spans="1:6" x14ac:dyDescent="0.25">
      <c r="B2" t="s">
        <v>611</v>
      </c>
    </row>
    <row r="4" spans="1:6" x14ac:dyDescent="0.25">
      <c r="B4" t="s">
        <v>673</v>
      </c>
    </row>
    <row r="5" spans="1:6" x14ac:dyDescent="0.25">
      <c r="B5" s="17"/>
      <c r="C5" s="9"/>
      <c r="D5" s="9"/>
      <c r="E5" s="9"/>
      <c r="F5" s="9"/>
    </row>
    <row r="6" spans="1:6" x14ac:dyDescent="0.25">
      <c r="B6" s="17" t="s">
        <v>29</v>
      </c>
      <c r="C6" s="83">
        <v>0</v>
      </c>
      <c r="D6" s="83">
        <v>1</v>
      </c>
      <c r="E6" s="17" t="s">
        <v>30</v>
      </c>
      <c r="F6" s="20" t="s">
        <v>32</v>
      </c>
    </row>
    <row r="7" spans="1:6" x14ac:dyDescent="0.25">
      <c r="B7" s="17"/>
      <c r="C7" s="17"/>
      <c r="D7" s="9"/>
      <c r="E7" s="9"/>
      <c r="F7" s="9"/>
    </row>
    <row r="8" spans="1:6" x14ac:dyDescent="0.25">
      <c r="B8" s="84" t="s">
        <v>5</v>
      </c>
      <c r="C8" s="85">
        <v>2472</v>
      </c>
      <c r="D8" s="17">
        <v>223</v>
      </c>
      <c r="E8" s="85">
        <v>2695</v>
      </c>
      <c r="F8" s="39">
        <f>D8/E8*100</f>
        <v>8.2745825602968459</v>
      </c>
    </row>
    <row r="9" spans="1:6" x14ac:dyDescent="0.25">
      <c r="B9" s="84" t="s">
        <v>27</v>
      </c>
      <c r="C9" s="85">
        <v>18556</v>
      </c>
      <c r="D9" s="17">
        <v>13</v>
      </c>
      <c r="E9" s="85">
        <v>18569</v>
      </c>
      <c r="F9" s="39">
        <f t="shared" ref="F9:F16" si="0">D9/E9*100</f>
        <v>7.0009155043351826E-2</v>
      </c>
    </row>
    <row r="10" spans="1:6" x14ac:dyDescent="0.25">
      <c r="B10" s="84">
        <v>888</v>
      </c>
      <c r="C10" s="85">
        <v>28545</v>
      </c>
      <c r="D10" s="17">
        <v>723</v>
      </c>
      <c r="E10" s="85">
        <v>29268</v>
      </c>
      <c r="F10" s="39">
        <f t="shared" si="0"/>
        <v>2.4702747027470275</v>
      </c>
    </row>
    <row r="11" spans="1:6" x14ac:dyDescent="0.25">
      <c r="B11" s="84" t="s">
        <v>2</v>
      </c>
      <c r="C11" s="85">
        <v>97201</v>
      </c>
      <c r="D11" s="85">
        <v>1630</v>
      </c>
      <c r="E11" s="85">
        <v>98831</v>
      </c>
      <c r="F11" s="39">
        <f t="shared" si="0"/>
        <v>1.6492800841841122</v>
      </c>
    </row>
    <row r="12" spans="1:6" x14ac:dyDescent="0.25">
      <c r="B12" s="84" t="s">
        <v>3</v>
      </c>
      <c r="C12" s="85">
        <v>44854</v>
      </c>
      <c r="D12" s="17">
        <v>255</v>
      </c>
      <c r="E12" s="85">
        <v>45109</v>
      </c>
      <c r="F12" s="39">
        <f t="shared" si="0"/>
        <v>0.5652973907645924</v>
      </c>
    </row>
    <row r="13" spans="1:6" x14ac:dyDescent="0.25">
      <c r="B13" s="84" t="s">
        <v>63</v>
      </c>
      <c r="C13" s="85">
        <v>20494</v>
      </c>
      <c r="D13" s="17">
        <v>668</v>
      </c>
      <c r="E13" s="85">
        <v>21162</v>
      </c>
      <c r="F13" s="39">
        <f t="shared" si="0"/>
        <v>3.1566014554389947</v>
      </c>
    </row>
    <row r="14" spans="1:6" x14ac:dyDescent="0.25">
      <c r="B14" s="84" t="s">
        <v>1</v>
      </c>
      <c r="C14" s="85">
        <v>98642</v>
      </c>
      <c r="D14" s="17">
        <v>718</v>
      </c>
      <c r="E14" s="85">
        <v>99360</v>
      </c>
      <c r="F14" s="39">
        <f t="shared" si="0"/>
        <v>0.72262479871175522</v>
      </c>
    </row>
    <row r="15" spans="1:6" x14ac:dyDescent="0.25">
      <c r="B15" s="84" t="s">
        <v>0</v>
      </c>
      <c r="C15" s="85">
        <v>88997</v>
      </c>
      <c r="D15" s="85">
        <v>1041</v>
      </c>
      <c r="E15" s="85">
        <v>90038</v>
      </c>
      <c r="F15" s="39">
        <f t="shared" si="0"/>
        <v>1.1561785024100935</v>
      </c>
    </row>
    <row r="16" spans="1:6" x14ac:dyDescent="0.25">
      <c r="B16" s="84" t="s">
        <v>6</v>
      </c>
      <c r="C16" s="85">
        <v>69539</v>
      </c>
      <c r="D16" s="85">
        <v>1046</v>
      </c>
      <c r="E16" s="85">
        <v>70585</v>
      </c>
      <c r="F16" s="39">
        <f t="shared" si="0"/>
        <v>1.4819012538074663</v>
      </c>
    </row>
    <row r="17" spans="2:6" x14ac:dyDescent="0.25">
      <c r="B17" s="17"/>
      <c r="C17" s="17"/>
      <c r="D17" s="9"/>
      <c r="E17" s="9"/>
      <c r="F17" s="39"/>
    </row>
    <row r="18" spans="2:6" x14ac:dyDescent="0.25">
      <c r="B18" s="17" t="s">
        <v>30</v>
      </c>
      <c r="C18" s="85">
        <v>469300</v>
      </c>
      <c r="D18" s="85">
        <v>6317</v>
      </c>
      <c r="E18" s="85">
        <v>475617</v>
      </c>
      <c r="F18" s="39">
        <f>D18/E18*100</f>
        <v>1.3281695145463683</v>
      </c>
    </row>
    <row r="19" spans="2:6" x14ac:dyDescent="0.25">
      <c r="B19" s="43"/>
      <c r="C19" s="93"/>
      <c r="D19" s="93"/>
      <c r="E19" s="93"/>
      <c r="F19" s="40"/>
    </row>
    <row r="22" spans="2:6" x14ac:dyDescent="0.25">
      <c r="B22" s="12" t="s">
        <v>610</v>
      </c>
      <c r="C22" s="21"/>
      <c r="D22" s="21"/>
      <c r="E22" s="22"/>
      <c r="F22" s="9"/>
    </row>
    <row r="23" spans="2:6" x14ac:dyDescent="0.25">
      <c r="B23" s="12" t="s">
        <v>29</v>
      </c>
      <c r="C23" s="12">
        <v>0</v>
      </c>
      <c r="D23" s="12">
        <v>1</v>
      </c>
      <c r="E23" s="12" t="s">
        <v>30</v>
      </c>
      <c r="F23" s="20" t="s">
        <v>32</v>
      </c>
    </row>
    <row r="24" spans="2:6" x14ac:dyDescent="0.25">
      <c r="B24" s="12"/>
      <c r="C24" s="12"/>
      <c r="E24" s="13"/>
      <c r="F24" s="9"/>
    </row>
    <row r="25" spans="2:6" x14ac:dyDescent="0.25">
      <c r="B25" s="84" t="s">
        <v>5</v>
      </c>
      <c r="C25" s="16">
        <v>2688</v>
      </c>
      <c r="D25" s="12">
        <v>7</v>
      </c>
      <c r="E25" s="16">
        <v>2695</v>
      </c>
      <c r="F25" s="39">
        <f>D25/E25*100</f>
        <v>0.25974025974025972</v>
      </c>
    </row>
    <row r="26" spans="2:6" x14ac:dyDescent="0.25">
      <c r="B26" s="84" t="s">
        <v>27</v>
      </c>
      <c r="C26" s="16">
        <v>18565</v>
      </c>
      <c r="D26" s="12">
        <v>4</v>
      </c>
      <c r="E26" s="16">
        <v>18569</v>
      </c>
      <c r="F26" s="39">
        <f t="shared" ref="F26:F33" si="1">D26/E26*100</f>
        <v>2.1541278474877485E-2</v>
      </c>
    </row>
    <row r="27" spans="2:6" x14ac:dyDescent="0.25">
      <c r="B27" s="84">
        <v>888</v>
      </c>
      <c r="C27" s="16">
        <v>29144</v>
      </c>
      <c r="D27" s="12">
        <v>124</v>
      </c>
      <c r="E27" s="16">
        <v>29268</v>
      </c>
      <c r="F27" s="39">
        <f t="shared" si="1"/>
        <v>0.4236709033757004</v>
      </c>
    </row>
    <row r="28" spans="2:6" x14ac:dyDescent="0.25">
      <c r="B28" s="84" t="s">
        <v>2</v>
      </c>
      <c r="C28" s="16">
        <v>98576</v>
      </c>
      <c r="D28" s="12">
        <v>255</v>
      </c>
      <c r="E28" s="16">
        <v>98831</v>
      </c>
      <c r="F28" s="39">
        <f t="shared" si="1"/>
        <v>0.25801620948892551</v>
      </c>
    </row>
    <row r="29" spans="2:6" x14ac:dyDescent="0.25">
      <c r="B29" s="84" t="s">
        <v>3</v>
      </c>
      <c r="C29" s="16">
        <v>44862</v>
      </c>
      <c r="D29" s="12">
        <v>247</v>
      </c>
      <c r="E29" s="16">
        <v>45109</v>
      </c>
      <c r="F29" s="39">
        <f t="shared" si="1"/>
        <v>0.54756257066217384</v>
      </c>
    </row>
    <row r="30" spans="2:6" x14ac:dyDescent="0.25">
      <c r="B30" s="84" t="s">
        <v>63</v>
      </c>
      <c r="C30" s="16">
        <v>21070</v>
      </c>
      <c r="D30" s="12">
        <v>92</v>
      </c>
      <c r="E30" s="16">
        <v>21162</v>
      </c>
      <c r="F30" s="39">
        <f t="shared" si="1"/>
        <v>0.43474151781495135</v>
      </c>
    </row>
    <row r="31" spans="2:6" x14ac:dyDescent="0.25">
      <c r="B31" s="84" t="s">
        <v>1</v>
      </c>
      <c r="C31" s="16">
        <v>99279</v>
      </c>
      <c r="D31" s="12">
        <v>81</v>
      </c>
      <c r="E31" s="16">
        <v>99360</v>
      </c>
      <c r="F31" s="39">
        <f t="shared" si="1"/>
        <v>8.1521739130434784E-2</v>
      </c>
    </row>
    <row r="32" spans="2:6" x14ac:dyDescent="0.25">
      <c r="B32" s="84" t="s">
        <v>0</v>
      </c>
      <c r="C32" s="16">
        <v>89975</v>
      </c>
      <c r="D32" s="12">
        <v>63</v>
      </c>
      <c r="E32" s="16">
        <v>90038</v>
      </c>
      <c r="F32" s="39">
        <f t="shared" si="1"/>
        <v>6.9970456918190094E-2</v>
      </c>
    </row>
    <row r="33" spans="2:18" x14ac:dyDescent="0.25">
      <c r="B33" s="84" t="s">
        <v>6</v>
      </c>
      <c r="C33" s="16">
        <v>70496</v>
      </c>
      <c r="D33" s="12">
        <v>89</v>
      </c>
      <c r="E33" s="16">
        <v>70585</v>
      </c>
      <c r="F33" s="39">
        <f t="shared" si="1"/>
        <v>0.12608911241765247</v>
      </c>
    </row>
    <row r="34" spans="2:18" x14ac:dyDescent="0.25">
      <c r="B34" s="12"/>
      <c r="C34" s="12"/>
      <c r="E34" s="13"/>
      <c r="F34" s="39"/>
    </row>
    <row r="35" spans="2:18" x14ac:dyDescent="0.25">
      <c r="B35" s="12" t="s">
        <v>30</v>
      </c>
      <c r="C35" s="16">
        <v>474655</v>
      </c>
      <c r="D35" s="12">
        <v>962</v>
      </c>
      <c r="E35" s="16">
        <v>475617</v>
      </c>
      <c r="F35" s="39">
        <f>D35/E35*100</f>
        <v>0.20226358603666394</v>
      </c>
    </row>
    <row r="36" spans="2:18" x14ac:dyDescent="0.25">
      <c r="B36" s="43"/>
      <c r="C36" s="93"/>
      <c r="D36" s="43"/>
      <c r="E36" s="93"/>
      <c r="F36" s="40"/>
    </row>
    <row r="38" spans="2:18" x14ac:dyDescent="0.25"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2:18" x14ac:dyDescent="0.25">
      <c r="B39" s="9" t="s">
        <v>612</v>
      </c>
      <c r="C39" s="9"/>
      <c r="D39" s="9"/>
      <c r="E39" s="9"/>
      <c r="F39" s="9"/>
      <c r="H39" s="9" t="s">
        <v>627</v>
      </c>
      <c r="I39" s="84"/>
      <c r="J39" s="84"/>
      <c r="K39" s="84"/>
      <c r="L39" s="9"/>
      <c r="M39" s="94"/>
      <c r="N39" s="94"/>
      <c r="O39" s="94"/>
      <c r="P39" s="94"/>
      <c r="Q39" s="94"/>
      <c r="R39" s="38"/>
    </row>
    <row r="40" spans="2:18" x14ac:dyDescent="0.25">
      <c r="B40" s="17" t="s">
        <v>29</v>
      </c>
      <c r="C40" s="17">
        <v>0</v>
      </c>
      <c r="D40" s="17">
        <v>1</v>
      </c>
      <c r="E40" s="17" t="s">
        <v>30</v>
      </c>
      <c r="F40" s="20" t="s">
        <v>32</v>
      </c>
      <c r="H40" s="17" t="s">
        <v>29</v>
      </c>
      <c r="I40" s="17">
        <v>0</v>
      </c>
      <c r="J40" s="17">
        <v>1</v>
      </c>
      <c r="K40" s="17" t="s">
        <v>30</v>
      </c>
      <c r="L40" s="20" t="s">
        <v>32</v>
      </c>
      <c r="M40" s="38"/>
      <c r="N40" s="38"/>
      <c r="O40" s="38"/>
      <c r="P40" s="38"/>
      <c r="Q40" s="38"/>
      <c r="R40" s="38"/>
    </row>
    <row r="41" spans="2:18" x14ac:dyDescent="0.25">
      <c r="B41" s="17"/>
      <c r="C41" s="17"/>
      <c r="D41" s="9"/>
      <c r="E41" s="9"/>
      <c r="F41" s="9"/>
      <c r="H41" s="17"/>
      <c r="I41" s="17"/>
      <c r="J41" s="9"/>
      <c r="K41" s="9"/>
      <c r="L41" s="9"/>
      <c r="M41" s="38"/>
      <c r="N41" s="38"/>
      <c r="O41" s="38"/>
      <c r="P41" s="38"/>
      <c r="Q41" s="38"/>
      <c r="R41" s="38"/>
    </row>
    <row r="42" spans="2:18" x14ac:dyDescent="0.25">
      <c r="B42" s="84" t="s">
        <v>5</v>
      </c>
      <c r="C42" s="85">
        <v>2557</v>
      </c>
      <c r="D42" s="17">
        <v>138</v>
      </c>
      <c r="E42" s="85">
        <v>2695</v>
      </c>
      <c r="F42" s="39">
        <f>D42/E42*100</f>
        <v>5.1205936920222639</v>
      </c>
      <c r="H42" s="84" t="s">
        <v>5</v>
      </c>
      <c r="I42" s="85">
        <v>2603</v>
      </c>
      <c r="J42" s="17">
        <v>92</v>
      </c>
      <c r="K42" s="85">
        <v>2695</v>
      </c>
      <c r="L42" s="39">
        <f>J42/K42*100</f>
        <v>3.4137291280148427</v>
      </c>
      <c r="M42" s="38"/>
      <c r="N42" s="38"/>
      <c r="O42" s="38"/>
      <c r="P42" s="38"/>
      <c r="Q42" s="38"/>
      <c r="R42" s="38"/>
    </row>
    <row r="43" spans="2:18" x14ac:dyDescent="0.25">
      <c r="B43" s="84" t="s">
        <v>27</v>
      </c>
      <c r="C43" s="85">
        <v>18397</v>
      </c>
      <c r="D43" s="17">
        <v>172</v>
      </c>
      <c r="E43" s="85">
        <v>18569</v>
      </c>
      <c r="F43" s="39">
        <f t="shared" ref="F43:F50" si="2">D43/E43*100</f>
        <v>0.92627497441973172</v>
      </c>
      <c r="H43" s="84" t="s">
        <v>27</v>
      </c>
      <c r="I43" s="85">
        <v>18503</v>
      </c>
      <c r="J43" s="17">
        <v>66</v>
      </c>
      <c r="K43" s="85">
        <v>18569</v>
      </c>
      <c r="L43" s="39">
        <f t="shared" ref="L43:L50" si="3">J43/K43*100</f>
        <v>0.35543109483547847</v>
      </c>
    </row>
    <row r="44" spans="2:18" x14ac:dyDescent="0.25">
      <c r="B44" s="84">
        <v>888</v>
      </c>
      <c r="C44" s="85">
        <v>26769</v>
      </c>
      <c r="D44" s="85">
        <v>2499</v>
      </c>
      <c r="E44" s="85">
        <v>29268</v>
      </c>
      <c r="F44" s="39">
        <f t="shared" si="2"/>
        <v>8.5383353833538322</v>
      </c>
      <c r="H44" s="84">
        <v>888</v>
      </c>
      <c r="I44" s="85">
        <v>27672</v>
      </c>
      <c r="J44" s="85">
        <v>1596</v>
      </c>
      <c r="K44" s="85">
        <v>29268</v>
      </c>
      <c r="L44" s="39">
        <f t="shared" si="3"/>
        <v>5.4530545305453053</v>
      </c>
    </row>
    <row r="45" spans="2:18" x14ac:dyDescent="0.25">
      <c r="B45" s="84" t="s">
        <v>2</v>
      </c>
      <c r="C45" s="85">
        <v>92945</v>
      </c>
      <c r="D45" s="85">
        <v>5886</v>
      </c>
      <c r="E45" s="85">
        <v>98831</v>
      </c>
      <c r="F45" s="39">
        <f t="shared" si="2"/>
        <v>5.9556212119679053</v>
      </c>
      <c r="H45" s="84" t="s">
        <v>2</v>
      </c>
      <c r="I45" s="85">
        <v>95745</v>
      </c>
      <c r="J45" s="85">
        <v>3086</v>
      </c>
      <c r="K45" s="85">
        <v>98831</v>
      </c>
      <c r="L45" s="39">
        <f t="shared" si="3"/>
        <v>3.1225020489522519</v>
      </c>
    </row>
    <row r="46" spans="2:18" x14ac:dyDescent="0.25">
      <c r="B46" s="84" t="s">
        <v>3</v>
      </c>
      <c r="C46" s="85">
        <v>42903</v>
      </c>
      <c r="D46" s="85">
        <v>2206</v>
      </c>
      <c r="E46" s="85">
        <v>45109</v>
      </c>
      <c r="F46" s="39">
        <f t="shared" si="2"/>
        <v>4.8903766432419253</v>
      </c>
      <c r="H46" s="84" t="s">
        <v>3</v>
      </c>
      <c r="I46" s="85">
        <v>44304</v>
      </c>
      <c r="J46" s="17">
        <v>805</v>
      </c>
      <c r="K46" s="85">
        <v>45109</v>
      </c>
      <c r="L46" s="39">
        <f t="shared" si="3"/>
        <v>1.7845662728058702</v>
      </c>
    </row>
    <row r="47" spans="2:18" x14ac:dyDescent="0.25">
      <c r="B47" s="84" t="s">
        <v>63</v>
      </c>
      <c r="C47" s="85">
        <v>18155</v>
      </c>
      <c r="D47" s="85">
        <v>3007</v>
      </c>
      <c r="E47" s="85">
        <v>21162</v>
      </c>
      <c r="F47" s="39">
        <f t="shared" si="2"/>
        <v>14.209432000756072</v>
      </c>
      <c r="H47" s="84" t="s">
        <v>63</v>
      </c>
      <c r="I47" s="85">
        <v>20433</v>
      </c>
      <c r="J47" s="17">
        <v>729</v>
      </c>
      <c r="K47" s="85">
        <v>21162</v>
      </c>
      <c r="L47" s="39">
        <f t="shared" si="3"/>
        <v>3.4448539835554293</v>
      </c>
    </row>
    <row r="48" spans="2:18" x14ac:dyDescent="0.25">
      <c r="B48" s="84" t="s">
        <v>1</v>
      </c>
      <c r="C48" s="85">
        <v>96737</v>
      </c>
      <c r="D48" s="85">
        <v>2623</v>
      </c>
      <c r="E48" s="85">
        <v>99360</v>
      </c>
      <c r="F48" s="39">
        <f t="shared" si="2"/>
        <v>2.6398953301127213</v>
      </c>
      <c r="H48" s="84" t="s">
        <v>1</v>
      </c>
      <c r="I48" s="85">
        <v>97033</v>
      </c>
      <c r="J48" s="85">
        <v>2327</v>
      </c>
      <c r="K48" s="85">
        <v>99360</v>
      </c>
      <c r="L48" s="39">
        <f t="shared" si="3"/>
        <v>2.3419887278582929</v>
      </c>
    </row>
    <row r="49" spans="2:12" x14ac:dyDescent="0.25">
      <c r="B49" s="84" t="s">
        <v>0</v>
      </c>
      <c r="C49" s="85">
        <v>85280</v>
      </c>
      <c r="D49" s="85">
        <v>4758</v>
      </c>
      <c r="E49" s="85">
        <v>90038</v>
      </c>
      <c r="F49" s="39">
        <f t="shared" si="2"/>
        <v>5.2844354605833095</v>
      </c>
      <c r="H49" s="84" t="s">
        <v>0</v>
      </c>
      <c r="I49" s="85">
        <v>87909</v>
      </c>
      <c r="J49" s="85">
        <v>2129</v>
      </c>
      <c r="K49" s="85">
        <v>90038</v>
      </c>
      <c r="L49" s="39">
        <f t="shared" si="3"/>
        <v>2.3645571869655035</v>
      </c>
    </row>
    <row r="50" spans="2:12" x14ac:dyDescent="0.25">
      <c r="B50" s="84" t="s">
        <v>6</v>
      </c>
      <c r="C50" s="85">
        <v>64422</v>
      </c>
      <c r="D50" s="85">
        <v>6163</v>
      </c>
      <c r="E50" s="85">
        <v>70585</v>
      </c>
      <c r="F50" s="39">
        <f t="shared" si="2"/>
        <v>8.7313168520223847</v>
      </c>
      <c r="H50" s="84" t="s">
        <v>6</v>
      </c>
      <c r="I50" s="85">
        <v>68111</v>
      </c>
      <c r="J50" s="85">
        <v>2474</v>
      </c>
      <c r="K50" s="85">
        <v>70585</v>
      </c>
      <c r="L50" s="39">
        <f t="shared" si="3"/>
        <v>3.504993978890699</v>
      </c>
    </row>
    <row r="51" spans="2:12" x14ac:dyDescent="0.25">
      <c r="B51" s="17"/>
      <c r="C51" s="17"/>
      <c r="D51" s="9"/>
      <c r="E51" s="9"/>
      <c r="F51" s="39"/>
      <c r="H51" s="17"/>
      <c r="I51" s="17"/>
      <c r="J51" s="9"/>
      <c r="K51" s="9"/>
      <c r="L51" s="39"/>
    </row>
    <row r="52" spans="2:12" x14ac:dyDescent="0.25">
      <c r="B52" s="17" t="s">
        <v>30</v>
      </c>
      <c r="C52" s="85">
        <v>448165</v>
      </c>
      <c r="D52" s="85">
        <v>27452</v>
      </c>
      <c r="E52" s="85">
        <v>475617</v>
      </c>
      <c r="F52" s="39">
        <f>D52/E52*100</f>
        <v>5.771871064322764</v>
      </c>
      <c r="H52" s="17" t="s">
        <v>30</v>
      </c>
      <c r="I52" s="85">
        <v>462313</v>
      </c>
      <c r="J52" s="85">
        <v>13304</v>
      </c>
      <c r="K52" s="85">
        <v>475617</v>
      </c>
      <c r="L52" s="39">
        <f>J52/K52*100</f>
        <v>2.7972086784114105</v>
      </c>
    </row>
    <row r="56" spans="2:12" x14ac:dyDescent="0.25">
      <c r="B56" s="9" t="s">
        <v>613</v>
      </c>
      <c r="C56" s="9"/>
      <c r="D56" s="9"/>
      <c r="E56" s="9"/>
      <c r="F56" s="9"/>
      <c r="H56" s="9" t="s">
        <v>628</v>
      </c>
      <c r="I56" s="9"/>
      <c r="J56" s="9"/>
      <c r="K56" s="9"/>
      <c r="L56" s="9"/>
    </row>
    <row r="57" spans="2:12" x14ac:dyDescent="0.25">
      <c r="B57" s="17" t="s">
        <v>29</v>
      </c>
      <c r="C57" s="17">
        <v>0</v>
      </c>
      <c r="D57" s="17">
        <v>1</v>
      </c>
      <c r="E57" s="17" t="s">
        <v>30</v>
      </c>
      <c r="F57" s="20" t="s">
        <v>32</v>
      </c>
      <c r="H57" s="17" t="s">
        <v>29</v>
      </c>
      <c r="I57" s="17">
        <v>0</v>
      </c>
      <c r="J57" s="17">
        <v>1</v>
      </c>
      <c r="K57" s="17" t="s">
        <v>30</v>
      </c>
      <c r="L57" s="20" t="s">
        <v>32</v>
      </c>
    </row>
    <row r="58" spans="2:12" x14ac:dyDescent="0.25">
      <c r="B58" s="17"/>
      <c r="C58" s="17"/>
      <c r="D58" s="9"/>
      <c r="E58" s="9"/>
      <c r="F58" s="9"/>
      <c r="H58" s="17"/>
      <c r="I58" s="17"/>
      <c r="J58" s="9"/>
      <c r="K58" s="9"/>
      <c r="L58" s="9"/>
    </row>
    <row r="59" spans="2:12" x14ac:dyDescent="0.25">
      <c r="B59" s="84" t="s">
        <v>5</v>
      </c>
      <c r="C59" s="85">
        <v>2624</v>
      </c>
      <c r="D59" s="17">
        <v>71</v>
      </c>
      <c r="E59" s="85">
        <v>2695</v>
      </c>
      <c r="F59" s="39">
        <f>D59/E59*100</f>
        <v>2.6345083487940633</v>
      </c>
      <c r="H59" s="84" t="s">
        <v>5</v>
      </c>
      <c r="I59" s="85">
        <v>2280</v>
      </c>
      <c r="J59" s="17">
        <v>415</v>
      </c>
      <c r="K59" s="85">
        <v>2695</v>
      </c>
      <c r="L59" s="39">
        <f>J59/K59*100</f>
        <v>15.398886827458256</v>
      </c>
    </row>
    <row r="60" spans="2:12" x14ac:dyDescent="0.25">
      <c r="B60" s="84" t="s">
        <v>27</v>
      </c>
      <c r="C60" s="85">
        <v>18554</v>
      </c>
      <c r="D60" s="17">
        <v>15</v>
      </c>
      <c r="E60" s="85">
        <v>18569</v>
      </c>
      <c r="F60" s="39">
        <f t="shared" ref="F60:F67" si="4">D60/E60*100</f>
        <v>8.0779794280790559E-2</v>
      </c>
      <c r="H60" s="84" t="s">
        <v>27</v>
      </c>
      <c r="I60" s="85">
        <v>18353</v>
      </c>
      <c r="J60" s="17">
        <v>216</v>
      </c>
      <c r="K60" s="85">
        <v>18569</v>
      </c>
      <c r="L60" s="39">
        <f t="shared" ref="L60:L69" si="5">J60/K60*100</f>
        <v>1.163229037643384</v>
      </c>
    </row>
    <row r="61" spans="2:12" x14ac:dyDescent="0.25">
      <c r="B61" s="84">
        <v>888</v>
      </c>
      <c r="C61" s="85">
        <v>28656</v>
      </c>
      <c r="D61" s="17">
        <v>612</v>
      </c>
      <c r="E61" s="85">
        <v>29268</v>
      </c>
      <c r="F61" s="39">
        <f t="shared" si="4"/>
        <v>2.0910209102091022</v>
      </c>
      <c r="H61" s="84">
        <v>888</v>
      </c>
      <c r="I61" s="85">
        <v>23925</v>
      </c>
      <c r="J61" s="85">
        <v>5343</v>
      </c>
      <c r="K61" s="85">
        <v>29268</v>
      </c>
      <c r="L61" s="39">
        <f t="shared" si="5"/>
        <v>18.255432554325544</v>
      </c>
    </row>
    <row r="62" spans="2:12" x14ac:dyDescent="0.25">
      <c r="B62" s="84" t="s">
        <v>2</v>
      </c>
      <c r="C62" s="85">
        <v>96439</v>
      </c>
      <c r="D62" s="85">
        <v>2392</v>
      </c>
      <c r="E62" s="85">
        <v>98831</v>
      </c>
      <c r="F62" s="39">
        <f t="shared" si="4"/>
        <v>2.4202932278333722</v>
      </c>
      <c r="H62" s="84" t="s">
        <v>2</v>
      </c>
      <c r="I62" s="85">
        <v>88544</v>
      </c>
      <c r="J62" s="85">
        <v>10287</v>
      </c>
      <c r="K62" s="85">
        <v>98831</v>
      </c>
      <c r="L62" s="39">
        <f t="shared" si="5"/>
        <v>10.408677439265009</v>
      </c>
    </row>
    <row r="63" spans="2:12" x14ac:dyDescent="0.25">
      <c r="B63" s="84" t="s">
        <v>3</v>
      </c>
      <c r="C63" s="85">
        <v>44382</v>
      </c>
      <c r="D63" s="17">
        <v>727</v>
      </c>
      <c r="E63" s="85">
        <v>45109</v>
      </c>
      <c r="F63" s="39">
        <f t="shared" si="4"/>
        <v>1.6116517768072891</v>
      </c>
      <c r="H63" s="84" t="s">
        <v>3</v>
      </c>
      <c r="I63" s="85">
        <v>43260</v>
      </c>
      <c r="J63" s="85">
        <v>1849</v>
      </c>
      <c r="K63" s="85">
        <v>45109</v>
      </c>
      <c r="L63" s="39">
        <f t="shared" si="5"/>
        <v>4.0989602961714962</v>
      </c>
    </row>
    <row r="64" spans="2:12" x14ac:dyDescent="0.25">
      <c r="B64" s="84" t="s">
        <v>63</v>
      </c>
      <c r="C64" s="85">
        <v>20291</v>
      </c>
      <c r="D64" s="17">
        <v>871</v>
      </c>
      <c r="E64" s="85">
        <v>21162</v>
      </c>
      <c r="F64" s="39">
        <f t="shared" si="4"/>
        <v>4.115868065400246</v>
      </c>
      <c r="H64" s="84" t="s">
        <v>63</v>
      </c>
      <c r="I64" s="85">
        <v>18951</v>
      </c>
      <c r="J64" s="85">
        <v>2211</v>
      </c>
      <c r="K64" s="85">
        <v>21162</v>
      </c>
      <c r="L64" s="39">
        <f t="shared" si="5"/>
        <v>10.447972781400622</v>
      </c>
    </row>
    <row r="65" spans="2:12" x14ac:dyDescent="0.25">
      <c r="B65" s="84" t="s">
        <v>1</v>
      </c>
      <c r="C65" s="85">
        <v>98100</v>
      </c>
      <c r="D65" s="85">
        <v>1260</v>
      </c>
      <c r="E65" s="85">
        <v>99360</v>
      </c>
      <c r="F65" s="39">
        <f t="shared" si="4"/>
        <v>1.2681159420289856</v>
      </c>
      <c r="H65" s="84" t="s">
        <v>1</v>
      </c>
      <c r="I65" s="85">
        <v>94508</v>
      </c>
      <c r="J65" s="85">
        <v>4852</v>
      </c>
      <c r="K65" s="85">
        <v>99360</v>
      </c>
      <c r="L65" s="39">
        <f t="shared" si="5"/>
        <v>4.8832528180354267</v>
      </c>
    </row>
    <row r="66" spans="2:12" x14ac:dyDescent="0.25">
      <c r="B66" s="84" t="s">
        <v>0</v>
      </c>
      <c r="C66" s="85">
        <v>88365</v>
      </c>
      <c r="D66" s="85">
        <v>1673</v>
      </c>
      <c r="E66" s="85">
        <v>90038</v>
      </c>
      <c r="F66" s="39">
        <f t="shared" si="4"/>
        <v>1.8581043559386037</v>
      </c>
      <c r="H66" s="84" t="s">
        <v>0</v>
      </c>
      <c r="I66" s="85">
        <v>85579</v>
      </c>
      <c r="J66" s="85">
        <v>4459</v>
      </c>
      <c r="K66" s="85">
        <v>90038</v>
      </c>
      <c r="L66" s="39">
        <f t="shared" si="5"/>
        <v>4.9523534507652327</v>
      </c>
    </row>
    <row r="67" spans="2:12" x14ac:dyDescent="0.25">
      <c r="B67" s="84" t="s">
        <v>6</v>
      </c>
      <c r="C67" s="85">
        <v>68217</v>
      </c>
      <c r="D67" s="85">
        <v>2368</v>
      </c>
      <c r="E67" s="85">
        <v>70585</v>
      </c>
      <c r="F67" s="39">
        <f t="shared" si="4"/>
        <v>3.3548204292696746</v>
      </c>
      <c r="H67" s="84" t="s">
        <v>6</v>
      </c>
      <c r="I67" s="85">
        <v>64571</v>
      </c>
      <c r="J67" s="85">
        <v>6014</v>
      </c>
      <c r="K67" s="85">
        <v>70585</v>
      </c>
      <c r="L67" s="39">
        <f t="shared" si="5"/>
        <v>8.5202238435928308</v>
      </c>
    </row>
    <row r="68" spans="2:12" x14ac:dyDescent="0.25">
      <c r="B68" s="17"/>
      <c r="C68" s="17"/>
      <c r="D68" s="9"/>
      <c r="E68" s="9"/>
      <c r="F68" s="39"/>
      <c r="H68" s="17"/>
      <c r="I68" s="17"/>
      <c r="J68" s="9"/>
      <c r="K68" s="9"/>
      <c r="L68" s="9"/>
    </row>
    <row r="69" spans="2:12" x14ac:dyDescent="0.25">
      <c r="B69" s="17" t="s">
        <v>30</v>
      </c>
      <c r="C69" s="85">
        <v>465628</v>
      </c>
      <c r="D69" s="85">
        <v>9989</v>
      </c>
      <c r="E69" s="85">
        <v>475617</v>
      </c>
      <c r="F69" s="39">
        <f>D69/E69*100</f>
        <v>2.1002192940958797</v>
      </c>
      <c r="H69" s="17" t="s">
        <v>30</v>
      </c>
      <c r="I69" s="85">
        <v>439971</v>
      </c>
      <c r="J69" s="85">
        <v>35646</v>
      </c>
      <c r="K69" s="85">
        <v>475617</v>
      </c>
      <c r="L69" s="39">
        <f t="shared" si="5"/>
        <v>7.4946858501693594</v>
      </c>
    </row>
    <row r="70" spans="2:12" x14ac:dyDescent="0.25">
      <c r="B70" s="9"/>
      <c r="C70" s="9"/>
      <c r="D70" s="9"/>
      <c r="E70" s="9"/>
      <c r="F70" s="9"/>
      <c r="H70" s="9"/>
      <c r="I70" s="9"/>
      <c r="J70" s="9"/>
      <c r="K70" s="9"/>
      <c r="L70" s="9"/>
    </row>
    <row r="71" spans="2:12" x14ac:dyDescent="0.25">
      <c r="B71" s="38"/>
      <c r="C71" s="38"/>
      <c r="D71" s="38"/>
      <c r="E71" s="38"/>
      <c r="F71" s="38"/>
      <c r="H71" s="38"/>
      <c r="I71" s="38"/>
      <c r="J71" s="38"/>
      <c r="K71" s="38"/>
      <c r="L71" s="38"/>
    </row>
    <row r="74" spans="2:12" x14ac:dyDescent="0.25">
      <c r="B74" s="9" t="s">
        <v>614</v>
      </c>
      <c r="C74" s="9"/>
      <c r="D74" s="9"/>
      <c r="E74" s="9"/>
      <c r="F74" s="9"/>
      <c r="H74" s="9" t="s">
        <v>629</v>
      </c>
      <c r="I74" s="9"/>
      <c r="J74" s="9"/>
      <c r="K74" s="9"/>
      <c r="L74" s="9"/>
    </row>
    <row r="75" spans="2:12" x14ac:dyDescent="0.25">
      <c r="B75" s="17" t="s">
        <v>29</v>
      </c>
      <c r="C75" s="17">
        <v>0</v>
      </c>
      <c r="D75" s="17">
        <v>1</v>
      </c>
      <c r="E75" s="17" t="s">
        <v>30</v>
      </c>
      <c r="F75" s="20" t="s">
        <v>32</v>
      </c>
      <c r="H75" s="17" t="s">
        <v>29</v>
      </c>
      <c r="I75" s="17">
        <v>0</v>
      </c>
      <c r="J75" s="17">
        <v>1</v>
      </c>
      <c r="K75" s="17" t="s">
        <v>30</v>
      </c>
      <c r="L75" s="20" t="s">
        <v>32</v>
      </c>
    </row>
    <row r="76" spans="2:12" x14ac:dyDescent="0.25">
      <c r="B76" s="17"/>
      <c r="C76" s="17"/>
      <c r="D76" s="9"/>
      <c r="E76" s="9"/>
      <c r="F76" s="9"/>
      <c r="H76" s="17"/>
      <c r="I76" s="17"/>
      <c r="J76" s="9"/>
      <c r="K76" s="9"/>
      <c r="L76" s="9"/>
    </row>
    <row r="77" spans="2:12" x14ac:dyDescent="0.25">
      <c r="B77" s="84" t="s">
        <v>5</v>
      </c>
      <c r="C77" s="85">
        <v>2222</v>
      </c>
      <c r="D77" s="17">
        <v>473</v>
      </c>
      <c r="E77" s="85">
        <v>2695</v>
      </c>
      <c r="F77" s="39">
        <f>D77/E77*100</f>
        <v>17.551020408163264</v>
      </c>
      <c r="H77" s="84" t="s">
        <v>5</v>
      </c>
      <c r="I77" s="85">
        <v>2314</v>
      </c>
      <c r="J77" s="17">
        <v>381</v>
      </c>
      <c r="K77" s="85">
        <v>2695</v>
      </c>
      <c r="L77" s="39">
        <f>J77/K77*100</f>
        <v>14.137291280148423</v>
      </c>
    </row>
    <row r="78" spans="2:12" x14ac:dyDescent="0.25">
      <c r="B78" s="84" t="s">
        <v>27</v>
      </c>
      <c r="C78" s="85">
        <v>18540</v>
      </c>
      <c r="D78" s="17">
        <v>29</v>
      </c>
      <c r="E78" s="85">
        <v>18569</v>
      </c>
      <c r="F78" s="39">
        <f t="shared" ref="F78:F85" si="6">D78/E78*100</f>
        <v>0.15617426894286177</v>
      </c>
      <c r="H78" s="84" t="s">
        <v>27</v>
      </c>
      <c r="I78" s="85">
        <v>18460</v>
      </c>
      <c r="J78" s="17">
        <v>109</v>
      </c>
      <c r="K78" s="85">
        <v>18569</v>
      </c>
      <c r="L78" s="39">
        <f t="shared" ref="L78:L87" si="7">J78/K78*100</f>
        <v>0.58699983844041137</v>
      </c>
    </row>
    <row r="79" spans="2:12" x14ac:dyDescent="0.25">
      <c r="B79" s="84">
        <v>888</v>
      </c>
      <c r="C79" s="85">
        <v>28478</v>
      </c>
      <c r="D79" s="17">
        <v>790</v>
      </c>
      <c r="E79" s="85">
        <v>29268</v>
      </c>
      <c r="F79" s="39">
        <f t="shared" si="6"/>
        <v>2.6991936586032526</v>
      </c>
      <c r="H79" s="84">
        <v>888</v>
      </c>
      <c r="I79" s="85">
        <v>25932</v>
      </c>
      <c r="J79" s="85">
        <v>3336</v>
      </c>
      <c r="K79" s="85">
        <v>29268</v>
      </c>
      <c r="L79" s="39">
        <f t="shared" si="7"/>
        <v>11.398113981139812</v>
      </c>
    </row>
    <row r="80" spans="2:12" x14ac:dyDescent="0.25">
      <c r="B80" s="84" t="s">
        <v>2</v>
      </c>
      <c r="C80" s="85">
        <v>96704</v>
      </c>
      <c r="D80" s="85">
        <v>2127</v>
      </c>
      <c r="E80" s="85">
        <v>98831</v>
      </c>
      <c r="F80" s="39">
        <f t="shared" si="6"/>
        <v>2.1521587356193908</v>
      </c>
      <c r="H80" s="84" t="s">
        <v>2</v>
      </c>
      <c r="I80" s="85">
        <v>92225</v>
      </c>
      <c r="J80" s="85">
        <v>6606</v>
      </c>
      <c r="K80" s="85">
        <v>98831</v>
      </c>
      <c r="L80" s="39">
        <f t="shared" si="7"/>
        <v>6.6841375681719297</v>
      </c>
    </row>
    <row r="81" spans="2:12" x14ac:dyDescent="0.25">
      <c r="B81" s="84" t="s">
        <v>3</v>
      </c>
      <c r="C81" s="85">
        <v>44746</v>
      </c>
      <c r="D81" s="17">
        <v>363</v>
      </c>
      <c r="E81" s="85">
        <v>45109</v>
      </c>
      <c r="F81" s="39">
        <f t="shared" si="6"/>
        <v>0.80471746214724327</v>
      </c>
      <c r="H81" s="84" t="s">
        <v>3</v>
      </c>
      <c r="I81" s="85">
        <v>44100</v>
      </c>
      <c r="J81" s="85">
        <v>1009</v>
      </c>
      <c r="K81" s="85">
        <v>45109</v>
      </c>
      <c r="L81" s="39">
        <f t="shared" si="7"/>
        <v>2.2368041854175442</v>
      </c>
    </row>
    <row r="82" spans="2:12" x14ac:dyDescent="0.25">
      <c r="B82" s="84" t="s">
        <v>63</v>
      </c>
      <c r="C82" s="85">
        <v>20739</v>
      </c>
      <c r="D82" s="17">
        <v>423</v>
      </c>
      <c r="E82" s="85">
        <v>21162</v>
      </c>
      <c r="F82" s="39">
        <f t="shared" si="6"/>
        <v>1.9988658916926565</v>
      </c>
      <c r="H82" s="84" t="s">
        <v>63</v>
      </c>
      <c r="I82" s="85">
        <v>19952</v>
      </c>
      <c r="J82" s="85">
        <v>1210</v>
      </c>
      <c r="K82" s="85">
        <v>21162</v>
      </c>
      <c r="L82" s="39">
        <f t="shared" si="7"/>
        <v>5.7177960495227298</v>
      </c>
    </row>
    <row r="83" spans="2:12" x14ac:dyDescent="0.25">
      <c r="B83" s="84" t="s">
        <v>1</v>
      </c>
      <c r="C83" s="85">
        <v>98642</v>
      </c>
      <c r="D83" s="17">
        <v>718</v>
      </c>
      <c r="E83" s="85">
        <v>99360</v>
      </c>
      <c r="F83" s="39">
        <f t="shared" si="6"/>
        <v>0.72262479871175522</v>
      </c>
      <c r="H83" s="84" t="s">
        <v>1</v>
      </c>
      <c r="I83" s="85">
        <v>96628</v>
      </c>
      <c r="J83" s="85">
        <v>2732</v>
      </c>
      <c r="K83" s="85">
        <v>99360</v>
      </c>
      <c r="L83" s="39">
        <f t="shared" si="7"/>
        <v>2.7495974235104672</v>
      </c>
    </row>
    <row r="84" spans="2:12" x14ac:dyDescent="0.25">
      <c r="B84" s="84" t="s">
        <v>0</v>
      </c>
      <c r="C84" s="85">
        <v>89221</v>
      </c>
      <c r="D84" s="17">
        <v>817</v>
      </c>
      <c r="E84" s="85">
        <v>90038</v>
      </c>
      <c r="F84" s="39">
        <f t="shared" si="6"/>
        <v>0.90739465558986199</v>
      </c>
      <c r="H84" s="84" t="s">
        <v>0</v>
      </c>
      <c r="I84" s="85">
        <v>87186</v>
      </c>
      <c r="J84" s="85">
        <v>2852</v>
      </c>
      <c r="K84" s="85">
        <v>90038</v>
      </c>
      <c r="L84" s="39">
        <f t="shared" si="7"/>
        <v>3.1675514782647323</v>
      </c>
    </row>
    <row r="85" spans="2:12" x14ac:dyDescent="0.25">
      <c r="B85" s="84" t="s">
        <v>6</v>
      </c>
      <c r="C85" s="85">
        <v>69325</v>
      </c>
      <c r="D85" s="85">
        <v>1260</v>
      </c>
      <c r="E85" s="85">
        <v>70585</v>
      </c>
      <c r="F85" s="39">
        <f t="shared" si="6"/>
        <v>1.7850818162499116</v>
      </c>
      <c r="H85" s="84" t="s">
        <v>6</v>
      </c>
      <c r="I85" s="85">
        <v>66830</v>
      </c>
      <c r="J85" s="85">
        <v>3755</v>
      </c>
      <c r="K85" s="85">
        <v>70585</v>
      </c>
      <c r="L85" s="39">
        <f t="shared" si="7"/>
        <v>5.3198271587447756</v>
      </c>
    </row>
    <row r="86" spans="2:12" x14ac:dyDescent="0.25">
      <c r="B86" s="17"/>
      <c r="C86" s="17"/>
      <c r="D86" s="9"/>
      <c r="E86" s="9"/>
      <c r="F86" s="39"/>
      <c r="H86" s="17"/>
      <c r="I86" s="17"/>
      <c r="J86" s="9"/>
      <c r="K86" s="9"/>
      <c r="L86" s="9"/>
    </row>
    <row r="87" spans="2:12" x14ac:dyDescent="0.25">
      <c r="B87" s="17" t="s">
        <v>30</v>
      </c>
      <c r="C87" s="85">
        <v>468617</v>
      </c>
      <c r="D87" s="85">
        <v>7000</v>
      </c>
      <c r="E87" s="85">
        <v>475617</v>
      </c>
      <c r="F87" s="39">
        <f>D87/E87*100</f>
        <v>1.4717724555682408</v>
      </c>
      <c r="H87" s="17" t="s">
        <v>30</v>
      </c>
      <c r="I87" s="85">
        <v>453627</v>
      </c>
      <c r="J87" s="85">
        <v>21990</v>
      </c>
      <c r="K87" s="85">
        <v>475617</v>
      </c>
      <c r="L87" s="39">
        <f t="shared" si="7"/>
        <v>4.6234680425636592</v>
      </c>
    </row>
    <row r="88" spans="2:12" x14ac:dyDescent="0.25">
      <c r="B88" s="43"/>
      <c r="C88" s="93"/>
      <c r="D88" s="93"/>
      <c r="E88" s="93"/>
      <c r="F88" s="40"/>
    </row>
    <row r="91" spans="2:12" x14ac:dyDescent="0.25">
      <c r="B91" s="9" t="s">
        <v>615</v>
      </c>
      <c r="C91" s="9"/>
      <c r="D91" s="9"/>
      <c r="E91" s="9"/>
      <c r="F91" s="9"/>
      <c r="H91" s="9" t="s">
        <v>630</v>
      </c>
      <c r="I91" s="9"/>
      <c r="J91" s="9"/>
      <c r="K91" s="9"/>
      <c r="L91" s="9"/>
    </row>
    <row r="92" spans="2:12" x14ac:dyDescent="0.25">
      <c r="B92" s="12" t="s">
        <v>29</v>
      </c>
      <c r="C92" s="12">
        <v>0</v>
      </c>
      <c r="D92" s="12">
        <v>1</v>
      </c>
      <c r="E92" s="12" t="s">
        <v>30</v>
      </c>
      <c r="F92" s="20" t="s">
        <v>32</v>
      </c>
      <c r="H92" s="17" t="s">
        <v>29</v>
      </c>
      <c r="I92" s="17">
        <v>0</v>
      </c>
      <c r="J92" s="17">
        <v>1</v>
      </c>
      <c r="K92" s="17" t="s">
        <v>30</v>
      </c>
      <c r="L92" s="20" t="s">
        <v>32</v>
      </c>
    </row>
    <row r="93" spans="2:12" x14ac:dyDescent="0.25">
      <c r="B93" s="12"/>
      <c r="C93" s="12"/>
      <c r="E93" s="13"/>
      <c r="F93" s="9"/>
      <c r="H93" s="17"/>
      <c r="I93" s="17"/>
      <c r="J93" s="9"/>
      <c r="K93" s="9"/>
      <c r="L93" s="9"/>
    </row>
    <row r="94" spans="2:12" x14ac:dyDescent="0.25">
      <c r="B94" s="84" t="s">
        <v>5</v>
      </c>
      <c r="C94" s="16">
        <v>2230</v>
      </c>
      <c r="D94" s="12">
        <v>465</v>
      </c>
      <c r="E94" s="16">
        <v>2695</v>
      </c>
      <c r="F94" s="39">
        <f>D94/E94*100</f>
        <v>17.254174397031541</v>
      </c>
      <c r="H94" s="84" t="s">
        <v>5</v>
      </c>
      <c r="I94" s="85">
        <v>2320</v>
      </c>
      <c r="J94" s="17">
        <v>375</v>
      </c>
      <c r="K94" s="85">
        <v>2695</v>
      </c>
      <c r="L94" s="39">
        <f>J94/K94*100</f>
        <v>13.914656771799629</v>
      </c>
    </row>
    <row r="95" spans="2:12" x14ac:dyDescent="0.25">
      <c r="B95" s="84" t="s">
        <v>27</v>
      </c>
      <c r="C95" s="16">
        <v>18450</v>
      </c>
      <c r="D95" s="12">
        <v>119</v>
      </c>
      <c r="E95" s="16">
        <v>18569</v>
      </c>
      <c r="F95" s="39">
        <f t="shared" ref="F95:F102" si="8">D95/E95*100</f>
        <v>0.64085303462760512</v>
      </c>
      <c r="H95" s="84" t="s">
        <v>27</v>
      </c>
      <c r="I95" s="85">
        <v>18532</v>
      </c>
      <c r="J95" s="17">
        <v>37</v>
      </c>
      <c r="K95" s="85">
        <v>18569</v>
      </c>
      <c r="L95" s="39">
        <f t="shared" ref="L95:L104" si="9">J95/K95*100</f>
        <v>0.1992568258926167</v>
      </c>
    </row>
    <row r="96" spans="2:12" x14ac:dyDescent="0.25">
      <c r="B96" s="84">
        <v>888</v>
      </c>
      <c r="C96" s="16">
        <v>24451</v>
      </c>
      <c r="D96" s="16">
        <v>4817</v>
      </c>
      <c r="E96" s="16">
        <v>29268</v>
      </c>
      <c r="F96" s="39">
        <f t="shared" si="8"/>
        <v>16.458247915812489</v>
      </c>
      <c r="H96" s="84">
        <v>888</v>
      </c>
      <c r="I96" s="85">
        <v>26691</v>
      </c>
      <c r="J96" s="85">
        <v>2577</v>
      </c>
      <c r="K96" s="85">
        <v>29268</v>
      </c>
      <c r="L96" s="39">
        <f t="shared" si="9"/>
        <v>8.8048380483804838</v>
      </c>
    </row>
    <row r="97" spans="2:12" x14ac:dyDescent="0.25">
      <c r="B97" s="84" t="s">
        <v>2</v>
      </c>
      <c r="C97" s="16">
        <v>91902</v>
      </c>
      <c r="D97" s="16">
        <v>6929</v>
      </c>
      <c r="E97" s="16">
        <v>98831</v>
      </c>
      <c r="F97" s="39">
        <f t="shared" si="8"/>
        <v>7.0109581001912353</v>
      </c>
      <c r="H97" s="84" t="s">
        <v>2</v>
      </c>
      <c r="I97" s="85">
        <v>94602</v>
      </c>
      <c r="J97" s="85">
        <v>4229</v>
      </c>
      <c r="K97" s="85">
        <v>98831</v>
      </c>
      <c r="L97" s="39">
        <f t="shared" si="9"/>
        <v>4.2790217644261412</v>
      </c>
    </row>
    <row r="98" spans="2:12" x14ac:dyDescent="0.25">
      <c r="B98" s="84" t="s">
        <v>3</v>
      </c>
      <c r="C98" s="16">
        <v>43656</v>
      </c>
      <c r="D98" s="16">
        <v>1453</v>
      </c>
      <c r="E98" s="16">
        <v>45109</v>
      </c>
      <c r="F98" s="39">
        <f t="shared" si="8"/>
        <v>3.2210867011017759</v>
      </c>
      <c r="H98" s="84" t="s">
        <v>3</v>
      </c>
      <c r="I98" s="85">
        <v>44549</v>
      </c>
      <c r="J98" s="17">
        <v>560</v>
      </c>
      <c r="K98" s="85">
        <v>45109</v>
      </c>
      <c r="L98" s="39">
        <f t="shared" si="9"/>
        <v>1.2414374071693011</v>
      </c>
    </row>
    <row r="99" spans="2:12" x14ac:dyDescent="0.25">
      <c r="B99" s="84" t="s">
        <v>63</v>
      </c>
      <c r="C99" s="16">
        <v>19294</v>
      </c>
      <c r="D99" s="16">
        <v>1868</v>
      </c>
      <c r="E99" s="16">
        <v>21162</v>
      </c>
      <c r="F99" s="39">
        <f t="shared" si="8"/>
        <v>8.8271429921557516</v>
      </c>
      <c r="H99" s="84" t="s">
        <v>63</v>
      </c>
      <c r="I99" s="85">
        <v>19584</v>
      </c>
      <c r="J99" s="85">
        <v>1578</v>
      </c>
      <c r="K99" s="85">
        <v>21162</v>
      </c>
      <c r="L99" s="39">
        <f t="shared" si="9"/>
        <v>7.4567621207825336</v>
      </c>
    </row>
    <row r="100" spans="2:12" x14ac:dyDescent="0.25">
      <c r="B100" s="84" t="s">
        <v>1</v>
      </c>
      <c r="C100" s="16">
        <v>96510</v>
      </c>
      <c r="D100" s="16">
        <v>2850</v>
      </c>
      <c r="E100" s="16">
        <v>99360</v>
      </c>
      <c r="F100" s="39">
        <f t="shared" si="8"/>
        <v>2.8683574879227054</v>
      </c>
      <c r="H100" s="84" t="s">
        <v>1</v>
      </c>
      <c r="I100" s="85">
        <v>98192</v>
      </c>
      <c r="J100" s="85">
        <v>1168</v>
      </c>
      <c r="K100" s="85">
        <v>99360</v>
      </c>
      <c r="L100" s="39">
        <f t="shared" si="9"/>
        <v>1.1755233494363928</v>
      </c>
    </row>
    <row r="101" spans="2:12" x14ac:dyDescent="0.25">
      <c r="B101" s="84" t="s">
        <v>0</v>
      </c>
      <c r="C101" s="16">
        <v>85701</v>
      </c>
      <c r="D101" s="16">
        <v>4337</v>
      </c>
      <c r="E101" s="16">
        <v>90038</v>
      </c>
      <c r="F101" s="39">
        <f t="shared" si="8"/>
        <v>4.8168551056220705</v>
      </c>
      <c r="H101" s="84" t="s">
        <v>0</v>
      </c>
      <c r="I101" s="85">
        <v>88729</v>
      </c>
      <c r="J101" s="85">
        <v>1309</v>
      </c>
      <c r="K101" s="85">
        <v>90038</v>
      </c>
      <c r="L101" s="39">
        <f t="shared" si="9"/>
        <v>1.4538306048557275</v>
      </c>
    </row>
    <row r="102" spans="2:12" x14ac:dyDescent="0.25">
      <c r="B102" s="84" t="s">
        <v>6</v>
      </c>
      <c r="C102" s="16">
        <v>65614</v>
      </c>
      <c r="D102" s="16">
        <v>4971</v>
      </c>
      <c r="E102" s="16">
        <v>70585</v>
      </c>
      <c r="F102" s="39">
        <f t="shared" si="8"/>
        <v>7.0425727845859596</v>
      </c>
      <c r="H102" s="84" t="s">
        <v>6</v>
      </c>
      <c r="I102" s="85">
        <v>68027</v>
      </c>
      <c r="J102" s="85">
        <v>2558</v>
      </c>
      <c r="K102" s="85">
        <v>70585</v>
      </c>
      <c r="L102" s="39">
        <f t="shared" si="9"/>
        <v>3.6239994333073602</v>
      </c>
    </row>
    <row r="103" spans="2:12" x14ac:dyDescent="0.25">
      <c r="B103" s="12"/>
      <c r="C103" s="12"/>
      <c r="E103" s="13"/>
      <c r="F103" s="39"/>
      <c r="H103" s="17"/>
      <c r="I103" s="17"/>
      <c r="J103" s="9"/>
      <c r="K103" s="9"/>
      <c r="L103" s="9"/>
    </row>
    <row r="104" spans="2:12" x14ac:dyDescent="0.25">
      <c r="B104" s="12" t="s">
        <v>30</v>
      </c>
      <c r="C104" s="16">
        <v>447808</v>
      </c>
      <c r="D104" s="16">
        <v>27809</v>
      </c>
      <c r="E104" s="16">
        <v>475617</v>
      </c>
      <c r="F104" s="39">
        <f>D104/E104*100</f>
        <v>5.8469314595567443</v>
      </c>
      <c r="H104" s="17" t="s">
        <v>30</v>
      </c>
      <c r="I104" s="85">
        <v>461226</v>
      </c>
      <c r="J104" s="85">
        <v>14391</v>
      </c>
      <c r="K104" s="85">
        <v>475617</v>
      </c>
      <c r="L104" s="39">
        <f t="shared" si="9"/>
        <v>3.0257539154403648</v>
      </c>
    </row>
    <row r="105" spans="2:12" x14ac:dyDescent="0.25">
      <c r="B105" s="43"/>
      <c r="C105" s="93"/>
      <c r="D105" s="93"/>
      <c r="E105" s="93"/>
      <c r="F105" s="40"/>
    </row>
    <row r="108" spans="2:12" x14ac:dyDescent="0.25">
      <c r="B108" s="9" t="s">
        <v>349</v>
      </c>
      <c r="C108" s="9"/>
      <c r="D108" s="9"/>
      <c r="E108" s="9"/>
      <c r="F108" s="9"/>
      <c r="H108" s="9" t="s">
        <v>631</v>
      </c>
      <c r="I108" s="9"/>
      <c r="J108" s="9"/>
      <c r="K108" s="9"/>
      <c r="L108" s="9"/>
    </row>
    <row r="109" spans="2:12" x14ac:dyDescent="0.25">
      <c r="B109" s="17" t="s">
        <v>29</v>
      </c>
      <c r="C109" s="17">
        <v>0</v>
      </c>
      <c r="D109" s="17">
        <v>1</v>
      </c>
      <c r="E109" s="17" t="s">
        <v>30</v>
      </c>
      <c r="F109" s="20" t="s">
        <v>32</v>
      </c>
      <c r="H109" s="17" t="s">
        <v>29</v>
      </c>
      <c r="I109" s="17">
        <v>0</v>
      </c>
      <c r="J109" s="17">
        <v>1</v>
      </c>
      <c r="K109" s="17" t="s">
        <v>30</v>
      </c>
      <c r="L109" s="20" t="s">
        <v>32</v>
      </c>
    </row>
    <row r="110" spans="2:12" x14ac:dyDescent="0.25">
      <c r="B110" s="17"/>
      <c r="C110" s="17"/>
      <c r="D110" s="9"/>
      <c r="E110" s="9"/>
      <c r="F110" s="9"/>
      <c r="H110" s="17"/>
      <c r="I110" s="17"/>
      <c r="J110" s="9"/>
      <c r="K110" s="9"/>
      <c r="L110" s="9"/>
    </row>
    <row r="111" spans="2:12" x14ac:dyDescent="0.25">
      <c r="B111" s="84" t="s">
        <v>5</v>
      </c>
      <c r="C111" s="85">
        <v>1890</v>
      </c>
      <c r="D111" s="17">
        <v>805</v>
      </c>
      <c r="E111" s="85">
        <v>2695</v>
      </c>
      <c r="F111" s="39">
        <f>D111/E111*100</f>
        <v>29.870129870129869</v>
      </c>
      <c r="H111" s="84" t="s">
        <v>5</v>
      </c>
      <c r="I111" s="85">
        <v>2096</v>
      </c>
      <c r="J111" s="17">
        <v>599</v>
      </c>
      <c r="K111" s="85">
        <v>2695</v>
      </c>
      <c r="L111" s="39">
        <f>J111/K111*100</f>
        <v>22.226345083487942</v>
      </c>
    </row>
    <row r="112" spans="2:12" x14ac:dyDescent="0.25">
      <c r="B112" s="84" t="s">
        <v>27</v>
      </c>
      <c r="C112" s="85">
        <v>17997</v>
      </c>
      <c r="D112" s="17">
        <v>572</v>
      </c>
      <c r="E112" s="85">
        <v>18569</v>
      </c>
      <c r="F112" s="39">
        <f t="shared" ref="F112:F119" si="10">D112/E112*100</f>
        <v>3.0804028219074802</v>
      </c>
      <c r="H112" s="84" t="s">
        <v>27</v>
      </c>
      <c r="I112" s="85">
        <v>18096</v>
      </c>
      <c r="J112" s="17">
        <v>473</v>
      </c>
      <c r="K112" s="85">
        <v>18569</v>
      </c>
      <c r="L112" s="39">
        <f t="shared" ref="L112:L121" si="11">J112/K112*100</f>
        <v>2.5472561796542625</v>
      </c>
    </row>
    <row r="113" spans="2:12" x14ac:dyDescent="0.25">
      <c r="B113" s="84">
        <v>888</v>
      </c>
      <c r="C113" s="85">
        <v>25746</v>
      </c>
      <c r="D113" s="85">
        <v>3522</v>
      </c>
      <c r="E113" s="85">
        <v>29268</v>
      </c>
      <c r="F113" s="39">
        <f t="shared" si="10"/>
        <v>12.033620336203361</v>
      </c>
      <c r="H113" s="84">
        <v>888</v>
      </c>
      <c r="I113" s="85">
        <v>26535</v>
      </c>
      <c r="J113" s="85">
        <v>2733</v>
      </c>
      <c r="K113" s="85">
        <v>29268</v>
      </c>
      <c r="L113" s="39">
        <f t="shared" si="11"/>
        <v>9.3378433784337833</v>
      </c>
    </row>
    <row r="114" spans="2:12" x14ac:dyDescent="0.25">
      <c r="B114" s="84" t="s">
        <v>2</v>
      </c>
      <c r="C114" s="85">
        <v>88250</v>
      </c>
      <c r="D114" s="85">
        <v>10581</v>
      </c>
      <c r="E114" s="85">
        <v>98831</v>
      </c>
      <c r="F114" s="39">
        <f t="shared" si="10"/>
        <v>10.706154951381651</v>
      </c>
      <c r="H114" s="84" t="s">
        <v>2</v>
      </c>
      <c r="I114" s="85">
        <v>88767</v>
      </c>
      <c r="J114" s="85">
        <v>10064</v>
      </c>
      <c r="K114" s="85">
        <v>98831</v>
      </c>
      <c r="L114" s="39">
        <f t="shared" si="11"/>
        <v>10.183039734496262</v>
      </c>
    </row>
    <row r="115" spans="2:12" x14ac:dyDescent="0.25">
      <c r="B115" s="84" t="s">
        <v>3</v>
      </c>
      <c r="C115" s="85">
        <v>42699</v>
      </c>
      <c r="D115" s="85">
        <v>2410</v>
      </c>
      <c r="E115" s="85">
        <v>45109</v>
      </c>
      <c r="F115" s="39">
        <f t="shared" si="10"/>
        <v>5.3426145558535989</v>
      </c>
      <c r="H115" s="84" t="s">
        <v>3</v>
      </c>
      <c r="I115" s="85">
        <v>43138</v>
      </c>
      <c r="J115" s="85">
        <v>1971</v>
      </c>
      <c r="K115" s="85">
        <v>45109</v>
      </c>
      <c r="L115" s="39">
        <f t="shared" si="11"/>
        <v>4.369416302733379</v>
      </c>
    </row>
    <row r="116" spans="2:12" x14ac:dyDescent="0.25">
      <c r="B116" s="84" t="s">
        <v>63</v>
      </c>
      <c r="C116" s="85">
        <v>19136</v>
      </c>
      <c r="D116" s="85">
        <v>2026</v>
      </c>
      <c r="E116" s="85">
        <v>21162</v>
      </c>
      <c r="F116" s="39">
        <f t="shared" si="10"/>
        <v>9.5737642944901236</v>
      </c>
      <c r="H116" s="84" t="s">
        <v>63</v>
      </c>
      <c r="I116" s="85">
        <v>19283</v>
      </c>
      <c r="J116" s="85">
        <v>1879</v>
      </c>
      <c r="K116" s="85">
        <v>21162</v>
      </c>
      <c r="L116" s="39">
        <f t="shared" si="11"/>
        <v>8.8791229562423197</v>
      </c>
    </row>
    <row r="117" spans="2:12" x14ac:dyDescent="0.25">
      <c r="B117" s="84" t="s">
        <v>1</v>
      </c>
      <c r="C117" s="85">
        <v>91303</v>
      </c>
      <c r="D117" s="85">
        <v>8057</v>
      </c>
      <c r="E117" s="85">
        <v>99360</v>
      </c>
      <c r="F117" s="39">
        <f t="shared" si="10"/>
        <v>8.1088969404186795</v>
      </c>
      <c r="H117" s="84" t="s">
        <v>1</v>
      </c>
      <c r="I117" s="85">
        <v>93955</v>
      </c>
      <c r="J117" s="85">
        <v>5405</v>
      </c>
      <c r="K117" s="85">
        <v>99360</v>
      </c>
      <c r="L117" s="39">
        <f t="shared" si="11"/>
        <v>5.4398148148148149</v>
      </c>
    </row>
    <row r="118" spans="2:12" x14ac:dyDescent="0.25">
      <c r="B118" s="84" t="s">
        <v>0</v>
      </c>
      <c r="C118" s="85">
        <v>79472</v>
      </c>
      <c r="D118" s="85">
        <v>10566</v>
      </c>
      <c r="E118" s="85">
        <v>90038</v>
      </c>
      <c r="F118" s="39">
        <f t="shared" si="10"/>
        <v>11.735045203136453</v>
      </c>
      <c r="H118" s="84" t="s">
        <v>0</v>
      </c>
      <c r="I118" s="85">
        <v>84729</v>
      </c>
      <c r="J118" s="85">
        <v>5309</v>
      </c>
      <c r="K118" s="85">
        <v>90038</v>
      </c>
      <c r="L118" s="39">
        <f t="shared" si="11"/>
        <v>5.8963992980741464</v>
      </c>
    </row>
    <row r="119" spans="2:12" x14ac:dyDescent="0.25">
      <c r="B119" s="84" t="s">
        <v>6</v>
      </c>
      <c r="C119" s="85">
        <v>62605</v>
      </c>
      <c r="D119" s="85">
        <v>7980</v>
      </c>
      <c r="E119" s="85">
        <v>70585</v>
      </c>
      <c r="F119" s="39">
        <f t="shared" si="10"/>
        <v>11.305518169582772</v>
      </c>
      <c r="H119" s="84" t="s">
        <v>6</v>
      </c>
      <c r="I119" s="85">
        <v>63808</v>
      </c>
      <c r="J119" s="85">
        <v>6777</v>
      </c>
      <c r="K119" s="85">
        <v>70585</v>
      </c>
      <c r="L119" s="39">
        <f t="shared" si="11"/>
        <v>9.6011900545441655</v>
      </c>
    </row>
    <row r="120" spans="2:12" x14ac:dyDescent="0.25">
      <c r="B120" s="17"/>
      <c r="C120" s="17"/>
      <c r="D120" s="9"/>
      <c r="E120" s="9"/>
      <c r="F120" s="39"/>
      <c r="H120" s="17"/>
      <c r="I120" s="17"/>
      <c r="J120" s="9"/>
      <c r="K120" s="9"/>
      <c r="L120" s="9"/>
    </row>
    <row r="121" spans="2:12" x14ac:dyDescent="0.25">
      <c r="B121" s="17" t="s">
        <v>30</v>
      </c>
      <c r="C121" s="85">
        <v>429098</v>
      </c>
      <c r="D121" s="85">
        <v>46519</v>
      </c>
      <c r="E121" s="85">
        <v>475617</v>
      </c>
      <c r="F121" s="39">
        <f>D121/E121*100</f>
        <v>9.7807689800827138</v>
      </c>
      <c r="H121" s="17" t="s">
        <v>30</v>
      </c>
      <c r="I121" s="85">
        <v>440407</v>
      </c>
      <c r="J121" s="85">
        <v>35210</v>
      </c>
      <c r="K121" s="85">
        <v>475617</v>
      </c>
      <c r="L121" s="39">
        <f t="shared" si="11"/>
        <v>7.403015451508252</v>
      </c>
    </row>
    <row r="122" spans="2:12" x14ac:dyDescent="0.25">
      <c r="B122" s="43"/>
      <c r="C122" s="93"/>
      <c r="D122" s="93"/>
      <c r="E122" s="93"/>
      <c r="F122" s="40"/>
    </row>
    <row r="125" spans="2:12" x14ac:dyDescent="0.25">
      <c r="B125" s="9" t="s">
        <v>616</v>
      </c>
      <c r="C125" s="9"/>
      <c r="D125" s="9"/>
      <c r="E125" s="9"/>
      <c r="F125" s="9"/>
      <c r="H125" s="9" t="s">
        <v>632</v>
      </c>
      <c r="I125" s="9"/>
      <c r="J125" s="9"/>
      <c r="K125" s="9"/>
      <c r="L125" s="9"/>
    </row>
    <row r="126" spans="2:12" x14ac:dyDescent="0.25">
      <c r="B126" s="17" t="s">
        <v>29</v>
      </c>
      <c r="C126" s="17">
        <v>0</v>
      </c>
      <c r="D126" s="17">
        <v>1</v>
      </c>
      <c r="E126" s="17" t="s">
        <v>30</v>
      </c>
      <c r="F126" s="20" t="s">
        <v>32</v>
      </c>
      <c r="H126" s="17" t="s">
        <v>29</v>
      </c>
      <c r="I126" s="17">
        <v>0</v>
      </c>
      <c r="J126" s="17">
        <v>1</v>
      </c>
      <c r="K126" s="17" t="s">
        <v>30</v>
      </c>
      <c r="L126" s="20" t="s">
        <v>32</v>
      </c>
    </row>
    <row r="127" spans="2:12" x14ac:dyDescent="0.25">
      <c r="B127" s="17"/>
      <c r="C127" s="17"/>
      <c r="D127" s="9"/>
      <c r="E127" s="9"/>
      <c r="F127" s="9"/>
      <c r="H127" s="17"/>
      <c r="I127" s="17"/>
      <c r="J127" s="9"/>
      <c r="K127" s="9"/>
      <c r="L127" s="9"/>
    </row>
    <row r="128" spans="2:12" x14ac:dyDescent="0.25">
      <c r="B128" s="84" t="s">
        <v>5</v>
      </c>
      <c r="C128" s="85">
        <v>1834</v>
      </c>
      <c r="D128" s="17">
        <v>861</v>
      </c>
      <c r="E128" s="85">
        <v>2695</v>
      </c>
      <c r="F128" s="39">
        <f>D128/E128*100</f>
        <v>31.948051948051948</v>
      </c>
      <c r="H128" s="84" t="s">
        <v>5</v>
      </c>
      <c r="I128" s="85">
        <v>2474</v>
      </c>
      <c r="J128" s="17">
        <v>221</v>
      </c>
      <c r="K128" s="85">
        <v>2695</v>
      </c>
      <c r="L128" s="39">
        <f>J128/K128*100</f>
        <v>8.2003710575139159</v>
      </c>
    </row>
    <row r="129" spans="2:12" x14ac:dyDescent="0.25">
      <c r="B129" s="84" t="s">
        <v>27</v>
      </c>
      <c r="C129" s="85">
        <v>18196</v>
      </c>
      <c r="D129" s="17">
        <v>373</v>
      </c>
      <c r="E129" s="85">
        <v>18569</v>
      </c>
      <c r="F129" s="39">
        <f t="shared" ref="F129:F136" si="12">D129/E129*100</f>
        <v>2.0087242177823255</v>
      </c>
      <c r="H129" s="84" t="s">
        <v>27</v>
      </c>
      <c r="I129" s="85">
        <v>18482</v>
      </c>
      <c r="J129" s="17">
        <v>87</v>
      </c>
      <c r="K129" s="85">
        <v>18569</v>
      </c>
      <c r="L129" s="39">
        <f t="shared" ref="L129:L138" si="13">J129/K129*100</f>
        <v>0.46852280682858533</v>
      </c>
    </row>
    <row r="130" spans="2:12" x14ac:dyDescent="0.25">
      <c r="B130" s="84">
        <v>888</v>
      </c>
      <c r="C130" s="85">
        <v>23527</v>
      </c>
      <c r="D130" s="85">
        <v>5741</v>
      </c>
      <c r="E130" s="85">
        <v>29268</v>
      </c>
      <c r="F130" s="39">
        <f t="shared" si="12"/>
        <v>19.615279486128195</v>
      </c>
      <c r="H130" s="84">
        <v>888</v>
      </c>
      <c r="I130" s="85">
        <v>26145</v>
      </c>
      <c r="J130" s="85">
        <v>3123</v>
      </c>
      <c r="K130" s="85">
        <v>29268</v>
      </c>
      <c r="L130" s="39">
        <f t="shared" si="13"/>
        <v>10.670356703567036</v>
      </c>
    </row>
    <row r="131" spans="2:12" x14ac:dyDescent="0.25">
      <c r="B131" s="84" t="s">
        <v>2</v>
      </c>
      <c r="C131" s="85">
        <v>87284</v>
      </c>
      <c r="D131" s="85">
        <v>11547</v>
      </c>
      <c r="E131" s="85">
        <v>98831</v>
      </c>
      <c r="F131" s="39">
        <f t="shared" si="12"/>
        <v>11.683581062622052</v>
      </c>
      <c r="H131" s="84" t="s">
        <v>2</v>
      </c>
      <c r="I131" s="85">
        <v>92283</v>
      </c>
      <c r="J131" s="85">
        <v>6548</v>
      </c>
      <c r="K131" s="85">
        <v>98831</v>
      </c>
      <c r="L131" s="39">
        <f t="shared" si="13"/>
        <v>6.6254515283666064</v>
      </c>
    </row>
    <row r="132" spans="2:12" x14ac:dyDescent="0.25">
      <c r="B132" s="84" t="s">
        <v>3</v>
      </c>
      <c r="C132" s="85">
        <v>42114</v>
      </c>
      <c r="D132" s="85">
        <v>2995</v>
      </c>
      <c r="E132" s="85">
        <v>45109</v>
      </c>
      <c r="F132" s="39">
        <f t="shared" si="12"/>
        <v>6.639473275842958</v>
      </c>
      <c r="H132" s="84" t="s">
        <v>3</v>
      </c>
      <c r="I132" s="85">
        <v>43964</v>
      </c>
      <c r="J132" s="85">
        <v>1145</v>
      </c>
      <c r="K132" s="85">
        <v>45109</v>
      </c>
      <c r="L132" s="39">
        <f t="shared" si="13"/>
        <v>2.5382961271586604</v>
      </c>
    </row>
    <row r="133" spans="2:12" x14ac:dyDescent="0.25">
      <c r="B133" s="84" t="s">
        <v>63</v>
      </c>
      <c r="C133" s="85">
        <v>18739</v>
      </c>
      <c r="D133" s="85">
        <v>2423</v>
      </c>
      <c r="E133" s="85">
        <v>21162</v>
      </c>
      <c r="F133" s="39">
        <f t="shared" si="12"/>
        <v>11.44976845288725</v>
      </c>
      <c r="H133" s="84" t="s">
        <v>63</v>
      </c>
      <c r="I133" s="85">
        <v>19876</v>
      </c>
      <c r="J133" s="85">
        <v>1286</v>
      </c>
      <c r="K133" s="85">
        <v>21162</v>
      </c>
      <c r="L133" s="39">
        <f t="shared" si="13"/>
        <v>6.0769303468481235</v>
      </c>
    </row>
    <row r="134" spans="2:12" x14ac:dyDescent="0.25">
      <c r="B134" s="84" t="s">
        <v>1</v>
      </c>
      <c r="C134" s="85">
        <v>90014</v>
      </c>
      <c r="D134" s="85">
        <v>9346</v>
      </c>
      <c r="E134" s="85">
        <v>99360</v>
      </c>
      <c r="F134" s="39">
        <f t="shared" si="12"/>
        <v>9.4061996779388082</v>
      </c>
      <c r="H134" s="84" t="s">
        <v>1</v>
      </c>
      <c r="I134" s="85">
        <v>96655</v>
      </c>
      <c r="J134" s="85">
        <v>2705</v>
      </c>
      <c r="K134" s="85">
        <v>99360</v>
      </c>
      <c r="L134" s="39">
        <f t="shared" si="13"/>
        <v>2.7224235104669887</v>
      </c>
    </row>
    <row r="135" spans="2:12" x14ac:dyDescent="0.25">
      <c r="B135" s="84" t="s">
        <v>0</v>
      </c>
      <c r="C135" s="85">
        <v>78021</v>
      </c>
      <c r="D135" s="85">
        <v>12017</v>
      </c>
      <c r="E135" s="85">
        <v>90038</v>
      </c>
      <c r="F135" s="39">
        <f t="shared" si="12"/>
        <v>13.346586996601435</v>
      </c>
      <c r="H135" s="84" t="s">
        <v>0</v>
      </c>
      <c r="I135" s="85">
        <v>87465</v>
      </c>
      <c r="J135" s="85">
        <v>2573</v>
      </c>
      <c r="K135" s="85">
        <v>90038</v>
      </c>
      <c r="L135" s="39">
        <f t="shared" si="13"/>
        <v>2.8576823119127481</v>
      </c>
    </row>
    <row r="136" spans="2:12" x14ac:dyDescent="0.25">
      <c r="B136" s="84" t="s">
        <v>6</v>
      </c>
      <c r="C136" s="85">
        <v>61763</v>
      </c>
      <c r="D136" s="85">
        <v>8822</v>
      </c>
      <c r="E136" s="85">
        <v>70585</v>
      </c>
      <c r="F136" s="39">
        <f t="shared" si="12"/>
        <v>12.498406176949777</v>
      </c>
      <c r="H136" s="84" t="s">
        <v>6</v>
      </c>
      <c r="I136" s="85">
        <v>67007</v>
      </c>
      <c r="J136" s="85">
        <v>3578</v>
      </c>
      <c r="K136" s="85">
        <v>70585</v>
      </c>
      <c r="L136" s="39">
        <f t="shared" si="13"/>
        <v>5.0690656655096689</v>
      </c>
    </row>
    <row r="137" spans="2:12" x14ac:dyDescent="0.25">
      <c r="B137" s="17"/>
      <c r="C137" s="17"/>
      <c r="D137" s="9"/>
      <c r="E137" s="9"/>
      <c r="F137" s="39"/>
      <c r="H137" s="17"/>
      <c r="I137" s="17"/>
      <c r="J137" s="9"/>
      <c r="K137" s="9"/>
      <c r="L137" s="9"/>
    </row>
    <row r="138" spans="2:12" x14ac:dyDescent="0.25">
      <c r="B138" s="17" t="s">
        <v>30</v>
      </c>
      <c r="C138" s="85">
        <v>421492</v>
      </c>
      <c r="D138" s="85">
        <v>54125</v>
      </c>
      <c r="E138" s="85">
        <v>475617</v>
      </c>
      <c r="F138" s="39">
        <f>D138/E138*100</f>
        <v>11.379954879661575</v>
      </c>
      <c r="H138" s="17" t="s">
        <v>30</v>
      </c>
      <c r="I138" s="85">
        <v>454351</v>
      </c>
      <c r="J138" s="85">
        <v>21266</v>
      </c>
      <c r="K138" s="85">
        <v>475617</v>
      </c>
      <c r="L138" s="39">
        <f t="shared" si="13"/>
        <v>4.4712447200163163</v>
      </c>
    </row>
    <row r="142" spans="2:12" x14ac:dyDescent="0.25">
      <c r="B142" s="9" t="s">
        <v>617</v>
      </c>
      <c r="C142" s="9"/>
      <c r="D142" s="9"/>
      <c r="E142" s="9"/>
      <c r="F142" s="9"/>
    </row>
    <row r="143" spans="2:12" x14ac:dyDescent="0.25">
      <c r="B143" s="17" t="s">
        <v>29</v>
      </c>
      <c r="C143" s="17">
        <v>0</v>
      </c>
      <c r="D143" s="17">
        <v>1</v>
      </c>
      <c r="E143" s="17" t="s">
        <v>30</v>
      </c>
      <c r="F143" s="20" t="s">
        <v>32</v>
      </c>
    </row>
    <row r="144" spans="2:12" x14ac:dyDescent="0.25">
      <c r="B144" s="17"/>
      <c r="C144" s="17"/>
      <c r="D144" s="9"/>
      <c r="E144" s="9"/>
      <c r="F144" s="9"/>
    </row>
    <row r="145" spans="2:6" x14ac:dyDescent="0.25">
      <c r="B145" s="84" t="s">
        <v>5</v>
      </c>
      <c r="C145" s="85">
        <v>1482</v>
      </c>
      <c r="D145" s="85">
        <v>1213</v>
      </c>
      <c r="E145" s="85">
        <v>2695</v>
      </c>
      <c r="F145" s="39">
        <f>D145/E145*100</f>
        <v>45.009276437847866</v>
      </c>
    </row>
    <row r="146" spans="2:6" x14ac:dyDescent="0.25">
      <c r="B146" s="84" t="s">
        <v>27</v>
      </c>
      <c r="C146" s="85">
        <v>15370</v>
      </c>
      <c r="D146" s="85">
        <v>3199</v>
      </c>
      <c r="E146" s="85">
        <v>18569</v>
      </c>
      <c r="F146" s="39">
        <f t="shared" ref="F146:F153" si="14">D146/E146*100</f>
        <v>17.227637460283269</v>
      </c>
    </row>
    <row r="147" spans="2:6" x14ac:dyDescent="0.25">
      <c r="B147" s="84">
        <v>888</v>
      </c>
      <c r="C147" s="85">
        <v>14486</v>
      </c>
      <c r="D147" s="85">
        <v>14782</v>
      </c>
      <c r="E147" s="85">
        <v>29268</v>
      </c>
      <c r="F147" s="39">
        <f t="shared" si="14"/>
        <v>50.505671723383905</v>
      </c>
    </row>
    <row r="148" spans="2:6" x14ac:dyDescent="0.25">
      <c r="B148" s="84" t="s">
        <v>2</v>
      </c>
      <c r="C148" s="85">
        <v>33822</v>
      </c>
      <c r="D148" s="85">
        <v>65009</v>
      </c>
      <c r="E148" s="85">
        <v>98831</v>
      </c>
      <c r="F148" s="39">
        <f t="shared" si="14"/>
        <v>65.777944167315923</v>
      </c>
    </row>
    <row r="149" spans="2:6" x14ac:dyDescent="0.25">
      <c r="B149" s="84" t="s">
        <v>3</v>
      </c>
      <c r="C149" s="85">
        <v>24661</v>
      </c>
      <c r="D149" s="85">
        <v>20448</v>
      </c>
      <c r="E149" s="85">
        <v>45109</v>
      </c>
      <c r="F149" s="39">
        <f t="shared" si="14"/>
        <v>45.330200181781905</v>
      </c>
    </row>
    <row r="150" spans="2:6" x14ac:dyDescent="0.25">
      <c r="B150" s="84" t="s">
        <v>63</v>
      </c>
      <c r="C150" s="85">
        <v>7328</v>
      </c>
      <c r="D150" s="85">
        <v>13834</v>
      </c>
      <c r="E150" s="85">
        <v>21162</v>
      </c>
      <c r="F150" s="39">
        <f t="shared" si="14"/>
        <v>65.371893015783016</v>
      </c>
    </row>
    <row r="151" spans="2:6" x14ac:dyDescent="0.25">
      <c r="B151" s="84" t="s">
        <v>1</v>
      </c>
      <c r="C151" s="85">
        <v>53389</v>
      </c>
      <c r="D151" s="85">
        <v>45971</v>
      </c>
      <c r="E151" s="85">
        <v>99360</v>
      </c>
      <c r="F151" s="39">
        <f t="shared" si="14"/>
        <v>46.267109500805155</v>
      </c>
    </row>
    <row r="152" spans="2:6" x14ac:dyDescent="0.25">
      <c r="B152" s="84" t="s">
        <v>0</v>
      </c>
      <c r="C152" s="85">
        <v>49613</v>
      </c>
      <c r="D152" s="85">
        <v>40425</v>
      </c>
      <c r="E152" s="85">
        <v>90038</v>
      </c>
      <c r="F152" s="39">
        <f t="shared" si="14"/>
        <v>44.897709855838649</v>
      </c>
    </row>
    <row r="153" spans="2:6" x14ac:dyDescent="0.25">
      <c r="B153" s="84" t="s">
        <v>6</v>
      </c>
      <c r="C153" s="85">
        <v>25910</v>
      </c>
      <c r="D153" s="85">
        <v>44675</v>
      </c>
      <c r="E153" s="85">
        <v>70585</v>
      </c>
      <c r="F153" s="39">
        <f t="shared" si="14"/>
        <v>63.292484238860943</v>
      </c>
    </row>
    <row r="154" spans="2:6" x14ac:dyDescent="0.25">
      <c r="B154" s="17"/>
      <c r="C154" s="17"/>
      <c r="D154" s="9"/>
      <c r="E154" s="9"/>
      <c r="F154" s="39"/>
    </row>
    <row r="155" spans="2:6" x14ac:dyDescent="0.25">
      <c r="B155" s="17" t="s">
        <v>30</v>
      </c>
      <c r="C155" s="85">
        <v>226061</v>
      </c>
      <c r="D155" s="85">
        <v>249556</v>
      </c>
      <c r="E155" s="85">
        <v>475617</v>
      </c>
      <c r="F155" s="39">
        <f>D155/E155*100</f>
        <v>52.469949560255415</v>
      </c>
    </row>
    <row r="159" spans="2:6" x14ac:dyDescent="0.25">
      <c r="B159" s="9" t="s">
        <v>618</v>
      </c>
      <c r="C159" s="9"/>
      <c r="D159" s="9"/>
      <c r="E159" s="9"/>
      <c r="F159" s="9"/>
    </row>
    <row r="160" spans="2:6" x14ac:dyDescent="0.25">
      <c r="B160" s="17" t="s">
        <v>29</v>
      </c>
      <c r="C160" s="17">
        <v>0</v>
      </c>
      <c r="D160" s="17">
        <v>1</v>
      </c>
      <c r="E160" s="17" t="s">
        <v>30</v>
      </c>
      <c r="F160" s="20" t="s">
        <v>32</v>
      </c>
    </row>
    <row r="161" spans="2:6" x14ac:dyDescent="0.25">
      <c r="B161" s="17"/>
      <c r="C161" s="17"/>
      <c r="D161" s="9"/>
      <c r="E161" s="9"/>
      <c r="F161" s="9"/>
    </row>
    <row r="162" spans="2:6" x14ac:dyDescent="0.25">
      <c r="B162" s="84" t="s">
        <v>5</v>
      </c>
      <c r="C162" s="85">
        <v>2531</v>
      </c>
      <c r="D162" s="17">
        <v>164</v>
      </c>
      <c r="E162" s="85">
        <v>2695</v>
      </c>
      <c r="F162" s="39">
        <f>D162/E162*100</f>
        <v>6.0853432282003714</v>
      </c>
    </row>
    <row r="163" spans="2:6" x14ac:dyDescent="0.25">
      <c r="B163" s="84" t="s">
        <v>27</v>
      </c>
      <c r="C163" s="85">
        <v>18537</v>
      </c>
      <c r="D163" s="17">
        <v>32</v>
      </c>
      <c r="E163" s="85">
        <v>18569</v>
      </c>
      <c r="F163" s="39">
        <f t="shared" ref="F163:F170" si="15">D163/E163*100</f>
        <v>0.17233022779901988</v>
      </c>
    </row>
    <row r="164" spans="2:6" x14ac:dyDescent="0.25">
      <c r="B164" s="84">
        <v>888</v>
      </c>
      <c r="C164" s="85">
        <v>27645</v>
      </c>
      <c r="D164" s="85">
        <v>1623</v>
      </c>
      <c r="E164" s="85">
        <v>29268</v>
      </c>
      <c r="F164" s="39">
        <f t="shared" si="15"/>
        <v>5.5453054530545307</v>
      </c>
    </row>
    <row r="165" spans="2:6" x14ac:dyDescent="0.25">
      <c r="B165" s="84" t="s">
        <v>2</v>
      </c>
      <c r="C165" s="85">
        <v>95810</v>
      </c>
      <c r="D165" s="85">
        <v>3021</v>
      </c>
      <c r="E165" s="85">
        <v>98831</v>
      </c>
      <c r="F165" s="39">
        <f t="shared" si="15"/>
        <v>3.0567332112393886</v>
      </c>
    </row>
    <row r="166" spans="2:6" x14ac:dyDescent="0.25">
      <c r="B166" s="84" t="s">
        <v>3</v>
      </c>
      <c r="C166" s="85">
        <v>43617</v>
      </c>
      <c r="D166" s="85">
        <v>1492</v>
      </c>
      <c r="E166" s="85">
        <v>45109</v>
      </c>
      <c r="F166" s="39">
        <f t="shared" si="15"/>
        <v>3.3075439491010661</v>
      </c>
    </row>
    <row r="167" spans="2:6" x14ac:dyDescent="0.25">
      <c r="B167" s="84" t="s">
        <v>63</v>
      </c>
      <c r="C167" s="85">
        <v>19829</v>
      </c>
      <c r="D167" s="85">
        <v>1333</v>
      </c>
      <c r="E167" s="85">
        <v>21162</v>
      </c>
      <c r="F167" s="39">
        <f t="shared" si="15"/>
        <v>6.2990265570361972</v>
      </c>
    </row>
    <row r="168" spans="2:6" x14ac:dyDescent="0.25">
      <c r="B168" s="84" t="s">
        <v>1</v>
      </c>
      <c r="C168" s="85">
        <v>98366</v>
      </c>
      <c r="D168" s="17">
        <v>994</v>
      </c>
      <c r="E168" s="85">
        <v>99360</v>
      </c>
      <c r="F168" s="39">
        <f t="shared" si="15"/>
        <v>1.000402576489533</v>
      </c>
    </row>
    <row r="169" spans="2:6" x14ac:dyDescent="0.25">
      <c r="B169" s="84" t="s">
        <v>0</v>
      </c>
      <c r="C169" s="85">
        <v>88857</v>
      </c>
      <c r="D169" s="85">
        <v>1181</v>
      </c>
      <c r="E169" s="85">
        <v>90038</v>
      </c>
      <c r="F169" s="39">
        <f t="shared" si="15"/>
        <v>1.3116684066727382</v>
      </c>
    </row>
    <row r="170" spans="2:6" x14ac:dyDescent="0.25">
      <c r="B170" s="84" t="s">
        <v>6</v>
      </c>
      <c r="C170" s="85">
        <v>69141</v>
      </c>
      <c r="D170" s="85">
        <v>1444</v>
      </c>
      <c r="E170" s="85">
        <v>70585</v>
      </c>
      <c r="F170" s="39">
        <f t="shared" si="15"/>
        <v>2.0457604306864066</v>
      </c>
    </row>
    <row r="171" spans="2:6" x14ac:dyDescent="0.25">
      <c r="B171" s="17"/>
      <c r="C171" s="17"/>
      <c r="D171" s="9"/>
      <c r="E171" s="9"/>
      <c r="F171" s="39"/>
    </row>
    <row r="172" spans="2:6" x14ac:dyDescent="0.25">
      <c r="B172" s="17" t="s">
        <v>30</v>
      </c>
      <c r="C172" s="85">
        <v>464333</v>
      </c>
      <c r="D172" s="85">
        <v>11284</v>
      </c>
      <c r="E172" s="85">
        <v>475617</v>
      </c>
      <c r="F172" s="39">
        <f>D172/E172*100</f>
        <v>2.3724971983760041</v>
      </c>
    </row>
    <row r="173" spans="2:6" x14ac:dyDescent="0.25">
      <c r="B173" s="17"/>
      <c r="C173" s="9"/>
      <c r="D173" s="9"/>
      <c r="E173" s="9"/>
      <c r="F173" s="9"/>
    </row>
    <row r="177" spans="2:6" x14ac:dyDescent="0.25">
      <c r="B177" s="9" t="s">
        <v>619</v>
      </c>
      <c r="C177" s="9"/>
      <c r="D177" s="9"/>
      <c r="E177" s="9"/>
      <c r="F177" s="9"/>
    </row>
    <row r="178" spans="2:6" x14ac:dyDescent="0.25">
      <c r="B178" s="17" t="s">
        <v>29</v>
      </c>
      <c r="C178" s="17">
        <v>0</v>
      </c>
      <c r="D178" s="17">
        <v>1</v>
      </c>
      <c r="E178" s="17" t="s">
        <v>30</v>
      </c>
      <c r="F178" s="20" t="s">
        <v>32</v>
      </c>
    </row>
    <row r="179" spans="2:6" x14ac:dyDescent="0.25">
      <c r="B179" s="17"/>
      <c r="C179" s="17"/>
      <c r="D179" s="9"/>
      <c r="E179" s="9"/>
      <c r="F179" s="9"/>
    </row>
    <row r="180" spans="2:6" x14ac:dyDescent="0.25">
      <c r="B180" s="84" t="s">
        <v>5</v>
      </c>
      <c r="C180" s="85">
        <v>1348</v>
      </c>
      <c r="D180" s="85">
        <v>1347</v>
      </c>
      <c r="E180" s="85">
        <v>2695</v>
      </c>
      <c r="F180" s="39">
        <f>D180/E180*100</f>
        <v>49.981447124304268</v>
      </c>
    </row>
    <row r="181" spans="2:6" x14ac:dyDescent="0.25">
      <c r="B181" s="84" t="s">
        <v>27</v>
      </c>
      <c r="C181" s="85">
        <v>17312</v>
      </c>
      <c r="D181" s="85">
        <v>1257</v>
      </c>
      <c r="E181" s="85">
        <v>18569</v>
      </c>
      <c r="F181" s="39">
        <f t="shared" ref="F181:F188" si="16">D181/E181*100</f>
        <v>6.7693467607302491</v>
      </c>
    </row>
    <row r="182" spans="2:6" x14ac:dyDescent="0.25">
      <c r="B182" s="84">
        <v>888</v>
      </c>
      <c r="C182" s="85">
        <v>19217</v>
      </c>
      <c r="D182" s="85">
        <v>10051</v>
      </c>
      <c r="E182" s="85">
        <v>29268</v>
      </c>
      <c r="F182" s="39">
        <f t="shared" si="16"/>
        <v>34.341260079267464</v>
      </c>
    </row>
    <row r="183" spans="2:6" x14ac:dyDescent="0.25">
      <c r="B183" s="84" t="s">
        <v>2</v>
      </c>
      <c r="C183" s="85">
        <v>72474</v>
      </c>
      <c r="D183" s="85">
        <v>26357</v>
      </c>
      <c r="E183" s="85">
        <v>98831</v>
      </c>
      <c r="F183" s="39">
        <f t="shared" si="16"/>
        <v>26.668757778429846</v>
      </c>
    </row>
    <row r="184" spans="2:6" x14ac:dyDescent="0.25">
      <c r="B184" s="84" t="s">
        <v>3</v>
      </c>
      <c r="C184" s="85">
        <v>37542</v>
      </c>
      <c r="D184" s="85">
        <v>7567</v>
      </c>
      <c r="E184" s="85">
        <v>45109</v>
      </c>
      <c r="F184" s="39">
        <f t="shared" si="16"/>
        <v>16.774922964375179</v>
      </c>
    </row>
    <row r="185" spans="2:6" x14ac:dyDescent="0.25">
      <c r="B185" s="84" t="s">
        <v>63</v>
      </c>
      <c r="C185" s="85">
        <v>14691</v>
      </c>
      <c r="D185" s="85">
        <v>6471</v>
      </c>
      <c r="E185" s="85">
        <v>21162</v>
      </c>
      <c r="F185" s="39">
        <f t="shared" si="16"/>
        <v>30.578395236745109</v>
      </c>
    </row>
    <row r="186" spans="2:6" x14ac:dyDescent="0.25">
      <c r="B186" s="84" t="s">
        <v>1</v>
      </c>
      <c r="C186" s="85">
        <v>78547</v>
      </c>
      <c r="D186" s="85">
        <v>20813</v>
      </c>
      <c r="E186" s="85">
        <v>99360</v>
      </c>
      <c r="F186" s="39">
        <f t="shared" si="16"/>
        <v>20.94706119162641</v>
      </c>
    </row>
    <row r="187" spans="2:6" x14ac:dyDescent="0.25">
      <c r="B187" s="84" t="s">
        <v>0</v>
      </c>
      <c r="C187" s="85">
        <v>70714</v>
      </c>
      <c r="D187" s="85">
        <v>19324</v>
      </c>
      <c r="E187" s="85">
        <v>90038</v>
      </c>
      <c r="F187" s="39">
        <f t="shared" si="16"/>
        <v>21.462049356938181</v>
      </c>
    </row>
    <row r="188" spans="2:6" x14ac:dyDescent="0.25">
      <c r="B188" s="84" t="s">
        <v>6</v>
      </c>
      <c r="C188" s="85">
        <v>51660</v>
      </c>
      <c r="D188" s="85">
        <v>18925</v>
      </c>
      <c r="E188" s="85">
        <v>70585</v>
      </c>
      <c r="F188" s="39">
        <f t="shared" si="16"/>
        <v>26.81164553375363</v>
      </c>
    </row>
    <row r="189" spans="2:6" x14ac:dyDescent="0.25">
      <c r="B189" s="17"/>
      <c r="C189" s="17"/>
      <c r="D189" s="9"/>
      <c r="E189" s="9"/>
      <c r="F189" s="39"/>
    </row>
    <row r="190" spans="2:6" x14ac:dyDescent="0.25">
      <c r="B190" s="17" t="s">
        <v>30</v>
      </c>
      <c r="C190" s="85">
        <v>363505</v>
      </c>
      <c r="D190" s="85">
        <v>112112</v>
      </c>
      <c r="E190" s="85">
        <v>475617</v>
      </c>
      <c r="F190" s="39">
        <f>D190/E190*100</f>
        <v>23.571907648380947</v>
      </c>
    </row>
    <row r="191" spans="2:6" x14ac:dyDescent="0.25">
      <c r="B191" s="17"/>
      <c r="C191" s="9"/>
      <c r="D191" s="9"/>
      <c r="E191" s="9"/>
      <c r="F191" s="9"/>
    </row>
    <row r="195" spans="2:6" x14ac:dyDescent="0.25">
      <c r="B195" s="9" t="s">
        <v>620</v>
      </c>
      <c r="C195" s="9"/>
      <c r="D195" s="9"/>
      <c r="E195" s="9"/>
      <c r="F195" s="9"/>
    </row>
    <row r="196" spans="2:6" x14ac:dyDescent="0.25">
      <c r="B196" s="17" t="s">
        <v>29</v>
      </c>
      <c r="C196" s="17">
        <v>0</v>
      </c>
      <c r="D196" s="17">
        <v>1</v>
      </c>
      <c r="E196" s="17" t="s">
        <v>30</v>
      </c>
      <c r="F196" s="20" t="s">
        <v>32</v>
      </c>
    </row>
    <row r="197" spans="2:6" x14ac:dyDescent="0.25">
      <c r="B197" s="17"/>
      <c r="C197" s="17"/>
      <c r="D197" s="9"/>
      <c r="E197" s="9"/>
      <c r="F197" s="9"/>
    </row>
    <row r="198" spans="2:6" x14ac:dyDescent="0.25">
      <c r="B198" s="84" t="s">
        <v>5</v>
      </c>
      <c r="C198" s="85">
        <v>1052</v>
      </c>
      <c r="D198" s="85">
        <v>1643</v>
      </c>
      <c r="E198" s="85">
        <v>2695</v>
      </c>
      <c r="F198" s="39">
        <f>D198/E198*100</f>
        <v>60.964749536178111</v>
      </c>
    </row>
    <row r="199" spans="2:6" x14ac:dyDescent="0.25">
      <c r="B199" s="84" t="s">
        <v>27</v>
      </c>
      <c r="C199" s="85">
        <v>17664</v>
      </c>
      <c r="D199" s="17">
        <v>905</v>
      </c>
      <c r="E199" s="85">
        <v>18569</v>
      </c>
      <c r="F199" s="39">
        <f t="shared" ref="F199:F206" si="17">D199/E199*100</f>
        <v>4.8737142549410306</v>
      </c>
    </row>
    <row r="200" spans="2:6" x14ac:dyDescent="0.25">
      <c r="B200" s="84">
        <v>888</v>
      </c>
      <c r="C200" s="85">
        <v>18100</v>
      </c>
      <c r="D200" s="85">
        <v>11168</v>
      </c>
      <c r="E200" s="85">
        <v>29268</v>
      </c>
      <c r="F200" s="39">
        <f t="shared" si="17"/>
        <v>38.15771491048244</v>
      </c>
    </row>
    <row r="201" spans="2:6" x14ac:dyDescent="0.25">
      <c r="B201" s="84" t="s">
        <v>2</v>
      </c>
      <c r="C201" s="85">
        <v>59675</v>
      </c>
      <c r="D201" s="85">
        <v>39156</v>
      </c>
      <c r="E201" s="85">
        <v>98831</v>
      </c>
      <c r="F201" s="39">
        <f t="shared" si="17"/>
        <v>39.619147838228898</v>
      </c>
    </row>
    <row r="202" spans="2:6" x14ac:dyDescent="0.25">
      <c r="B202" s="84" t="s">
        <v>3</v>
      </c>
      <c r="C202" s="85">
        <v>35668</v>
      </c>
      <c r="D202" s="85">
        <v>9441</v>
      </c>
      <c r="E202" s="85">
        <v>45109</v>
      </c>
      <c r="F202" s="39">
        <f t="shared" si="17"/>
        <v>20.929304573366732</v>
      </c>
    </row>
    <row r="203" spans="2:6" x14ac:dyDescent="0.25">
      <c r="B203" s="84" t="s">
        <v>63</v>
      </c>
      <c r="C203" s="85">
        <v>13169</v>
      </c>
      <c r="D203" s="85">
        <v>7993</v>
      </c>
      <c r="E203" s="85">
        <v>21162</v>
      </c>
      <c r="F203" s="39">
        <f t="shared" si="17"/>
        <v>37.770532085814196</v>
      </c>
    </row>
    <row r="204" spans="2:6" x14ac:dyDescent="0.25">
      <c r="B204" s="84" t="s">
        <v>1</v>
      </c>
      <c r="C204" s="85">
        <v>74991</v>
      </c>
      <c r="D204" s="85">
        <v>24369</v>
      </c>
      <c r="E204" s="85">
        <v>99360</v>
      </c>
      <c r="F204" s="39">
        <f t="shared" si="17"/>
        <v>24.52596618357488</v>
      </c>
    </row>
    <row r="205" spans="2:6" x14ac:dyDescent="0.25">
      <c r="B205" s="84" t="s">
        <v>0</v>
      </c>
      <c r="C205" s="85">
        <v>69728</v>
      </c>
      <c r="D205" s="85">
        <v>20310</v>
      </c>
      <c r="E205" s="85">
        <v>90038</v>
      </c>
      <c r="F205" s="39">
        <f t="shared" si="17"/>
        <v>22.557142539816521</v>
      </c>
    </row>
    <row r="206" spans="2:6" x14ac:dyDescent="0.25">
      <c r="B206" s="84" t="s">
        <v>6</v>
      </c>
      <c r="C206" s="85">
        <v>48179</v>
      </c>
      <c r="D206" s="85">
        <v>22406</v>
      </c>
      <c r="E206" s="85">
        <v>70585</v>
      </c>
      <c r="F206" s="39">
        <f t="shared" si="17"/>
        <v>31.743288234044059</v>
      </c>
    </row>
    <row r="207" spans="2:6" x14ac:dyDescent="0.25">
      <c r="B207" s="17"/>
      <c r="C207" s="17"/>
      <c r="D207" s="9"/>
      <c r="E207" s="9"/>
      <c r="F207" s="39"/>
    </row>
    <row r="208" spans="2:6" x14ac:dyDescent="0.25">
      <c r="B208" s="17" t="s">
        <v>30</v>
      </c>
      <c r="C208" s="85">
        <v>338226</v>
      </c>
      <c r="D208" s="85">
        <v>137391</v>
      </c>
      <c r="E208" s="85">
        <v>475617</v>
      </c>
      <c r="F208" s="39">
        <f>D208/E208*100</f>
        <v>28.886898491853742</v>
      </c>
    </row>
    <row r="209" spans="2:6" x14ac:dyDescent="0.25">
      <c r="B209" s="17"/>
      <c r="C209" s="9"/>
      <c r="D209" s="9"/>
      <c r="E209" s="9"/>
      <c r="F209" s="9"/>
    </row>
    <row r="213" spans="2:6" x14ac:dyDescent="0.25">
      <c r="B213" s="9" t="s">
        <v>621</v>
      </c>
      <c r="C213" s="9"/>
      <c r="D213" s="9"/>
      <c r="E213" s="9"/>
      <c r="F213" s="9"/>
    </row>
    <row r="214" spans="2:6" x14ac:dyDescent="0.25">
      <c r="B214" s="17" t="s">
        <v>29</v>
      </c>
      <c r="C214" s="17">
        <v>0</v>
      </c>
      <c r="D214" s="17">
        <v>1</v>
      </c>
      <c r="E214" s="17" t="s">
        <v>30</v>
      </c>
      <c r="F214" s="20" t="s">
        <v>32</v>
      </c>
    </row>
    <row r="215" spans="2:6" x14ac:dyDescent="0.25">
      <c r="B215" s="17"/>
      <c r="C215" s="17"/>
      <c r="D215" s="9"/>
      <c r="E215" s="9"/>
      <c r="F215" s="9"/>
    </row>
    <row r="216" spans="2:6" x14ac:dyDescent="0.25">
      <c r="B216" s="84" t="s">
        <v>5</v>
      </c>
      <c r="C216" s="85">
        <v>1731</v>
      </c>
      <c r="D216" s="17">
        <v>964</v>
      </c>
      <c r="E216" s="85">
        <v>2695</v>
      </c>
      <c r="F216" s="39">
        <f>D216/E216*100</f>
        <v>35.769944341372913</v>
      </c>
    </row>
    <row r="217" spans="2:6" x14ac:dyDescent="0.25">
      <c r="B217" s="84" t="s">
        <v>27</v>
      </c>
      <c r="C217" s="85">
        <v>18080</v>
      </c>
      <c r="D217" s="17">
        <v>489</v>
      </c>
      <c r="E217" s="85">
        <v>18569</v>
      </c>
      <c r="F217" s="39">
        <f t="shared" ref="F217:F224" si="18">D217/E217*100</f>
        <v>2.6334212935537722</v>
      </c>
    </row>
    <row r="218" spans="2:6" x14ac:dyDescent="0.25">
      <c r="B218" s="84">
        <v>888</v>
      </c>
      <c r="C218" s="85">
        <v>22920</v>
      </c>
      <c r="D218" s="85">
        <v>6348</v>
      </c>
      <c r="E218" s="85">
        <v>29268</v>
      </c>
      <c r="F218" s="39">
        <f t="shared" si="18"/>
        <v>21.689216892168922</v>
      </c>
    </row>
    <row r="219" spans="2:6" x14ac:dyDescent="0.25">
      <c r="B219" s="84" t="s">
        <v>2</v>
      </c>
      <c r="C219" s="85">
        <v>82108</v>
      </c>
      <c r="D219" s="85">
        <v>16723</v>
      </c>
      <c r="E219" s="85">
        <v>98831</v>
      </c>
      <c r="F219" s="39">
        <f t="shared" si="18"/>
        <v>16.920804201110986</v>
      </c>
    </row>
    <row r="220" spans="2:6" x14ac:dyDescent="0.25">
      <c r="B220" s="84" t="s">
        <v>3</v>
      </c>
      <c r="C220" s="85">
        <v>40794</v>
      </c>
      <c r="D220" s="85">
        <v>4315</v>
      </c>
      <c r="E220" s="85">
        <v>45109</v>
      </c>
      <c r="F220" s="39">
        <f t="shared" si="18"/>
        <v>9.5657185927420247</v>
      </c>
    </row>
    <row r="221" spans="2:6" x14ac:dyDescent="0.25">
      <c r="B221" s="84" t="s">
        <v>63</v>
      </c>
      <c r="C221" s="85">
        <v>17585</v>
      </c>
      <c r="D221" s="85">
        <v>3577</v>
      </c>
      <c r="E221" s="85">
        <v>21162</v>
      </c>
      <c r="F221" s="39">
        <f t="shared" si="18"/>
        <v>16.902939230696532</v>
      </c>
    </row>
    <row r="222" spans="2:6" x14ac:dyDescent="0.25">
      <c r="B222" s="84" t="s">
        <v>1</v>
      </c>
      <c r="C222" s="85">
        <v>86694</v>
      </c>
      <c r="D222" s="85">
        <v>12666</v>
      </c>
      <c r="E222" s="85">
        <v>99360</v>
      </c>
      <c r="F222" s="39">
        <f t="shared" si="18"/>
        <v>12.747584541062801</v>
      </c>
    </row>
    <row r="223" spans="2:6" x14ac:dyDescent="0.25">
      <c r="B223" s="84" t="s">
        <v>0</v>
      </c>
      <c r="C223" s="85">
        <v>78362</v>
      </c>
      <c r="D223" s="85">
        <v>11676</v>
      </c>
      <c r="E223" s="85">
        <v>90038</v>
      </c>
      <c r="F223" s="39">
        <f t="shared" si="18"/>
        <v>12.967858015504566</v>
      </c>
    </row>
    <row r="224" spans="2:6" x14ac:dyDescent="0.25">
      <c r="B224" s="84" t="s">
        <v>6</v>
      </c>
      <c r="C224" s="85">
        <v>59561</v>
      </c>
      <c r="D224" s="85">
        <v>11024</v>
      </c>
      <c r="E224" s="85">
        <v>70585</v>
      </c>
      <c r="F224" s="39">
        <f t="shared" si="18"/>
        <v>15.618049160586528</v>
      </c>
    </row>
    <row r="225" spans="2:6" x14ac:dyDescent="0.25">
      <c r="B225" s="17"/>
      <c r="C225" s="17"/>
      <c r="D225" s="9"/>
      <c r="E225" s="9"/>
      <c r="F225" s="39"/>
    </row>
    <row r="226" spans="2:6" x14ac:dyDescent="0.25">
      <c r="B226" s="17" t="s">
        <v>30</v>
      </c>
      <c r="C226" s="85">
        <v>407835</v>
      </c>
      <c r="D226" s="85">
        <v>67782</v>
      </c>
      <c r="E226" s="85">
        <v>475617</v>
      </c>
      <c r="F226" s="39">
        <f>D226/E226*100</f>
        <v>14.251382940475214</v>
      </c>
    </row>
    <row r="227" spans="2:6" x14ac:dyDescent="0.25">
      <c r="B227" s="17"/>
      <c r="C227" s="9"/>
      <c r="D227" s="9"/>
      <c r="E227" s="9"/>
      <c r="F227" s="9"/>
    </row>
    <row r="231" spans="2:6" x14ac:dyDescent="0.25">
      <c r="B231" s="9" t="s">
        <v>623</v>
      </c>
      <c r="C231" s="9"/>
      <c r="D231" s="9"/>
      <c r="E231" s="9"/>
      <c r="F231" s="9"/>
    </row>
    <row r="232" spans="2:6" x14ac:dyDescent="0.25">
      <c r="B232" s="17" t="s">
        <v>29</v>
      </c>
      <c r="C232" s="17">
        <v>0</v>
      </c>
      <c r="D232" s="17">
        <v>1</v>
      </c>
      <c r="E232" s="17" t="s">
        <v>30</v>
      </c>
      <c r="F232" s="20" t="s">
        <v>32</v>
      </c>
    </row>
    <row r="233" spans="2:6" x14ac:dyDescent="0.25">
      <c r="B233" s="17"/>
      <c r="C233" s="17"/>
      <c r="D233" s="9"/>
      <c r="E233" s="9"/>
      <c r="F233" s="9"/>
    </row>
    <row r="234" spans="2:6" x14ac:dyDescent="0.25">
      <c r="B234" s="84" t="s">
        <v>5</v>
      </c>
      <c r="C234" s="17">
        <v>199</v>
      </c>
      <c r="D234" s="17">
        <v>593</v>
      </c>
      <c r="E234" s="17">
        <v>792</v>
      </c>
      <c r="F234" s="39">
        <f>D234/E234*100</f>
        <v>74.87373737373737</v>
      </c>
    </row>
    <row r="235" spans="2:6" x14ac:dyDescent="0.25">
      <c r="B235" s="84" t="s">
        <v>27</v>
      </c>
      <c r="C235" s="17">
        <v>154</v>
      </c>
      <c r="D235" s="17">
        <v>283</v>
      </c>
      <c r="E235" s="17">
        <v>437</v>
      </c>
      <c r="F235" s="39">
        <f t="shared" ref="F235:F242" si="19">D235/E235*100</f>
        <v>64.759725400457668</v>
      </c>
    </row>
    <row r="236" spans="2:6" x14ac:dyDescent="0.25">
      <c r="B236" s="84">
        <v>888</v>
      </c>
      <c r="C236" s="85">
        <v>2098</v>
      </c>
      <c r="D236" s="85">
        <v>5443</v>
      </c>
      <c r="E236" s="85">
        <v>7541</v>
      </c>
      <c r="F236" s="39">
        <f t="shared" si="19"/>
        <v>72.178756133138847</v>
      </c>
    </row>
    <row r="237" spans="2:6" x14ac:dyDescent="0.25">
      <c r="B237" s="84" t="s">
        <v>2</v>
      </c>
      <c r="C237" s="85">
        <v>6075</v>
      </c>
      <c r="D237" s="85">
        <v>8839</v>
      </c>
      <c r="E237" s="85">
        <v>14914</v>
      </c>
      <c r="F237" s="39">
        <f t="shared" si="19"/>
        <v>59.266461043315012</v>
      </c>
    </row>
    <row r="238" spans="2:6" x14ac:dyDescent="0.25">
      <c r="B238" s="84" t="s">
        <v>3</v>
      </c>
      <c r="C238" s="85">
        <v>1336</v>
      </c>
      <c r="D238" s="85">
        <v>2065</v>
      </c>
      <c r="E238" s="85">
        <v>3401</v>
      </c>
      <c r="F238" s="39">
        <f t="shared" si="19"/>
        <v>60.71743604822111</v>
      </c>
    </row>
    <row r="239" spans="2:6" x14ac:dyDescent="0.25">
      <c r="B239" s="84" t="s">
        <v>63</v>
      </c>
      <c r="C239" s="85">
        <v>1809</v>
      </c>
      <c r="D239" s="85">
        <v>2570</v>
      </c>
      <c r="E239" s="85">
        <v>4379</v>
      </c>
      <c r="F239" s="39">
        <f t="shared" si="19"/>
        <v>58.689198447134046</v>
      </c>
    </row>
    <row r="240" spans="2:6" x14ac:dyDescent="0.25">
      <c r="B240" s="84" t="s">
        <v>1</v>
      </c>
      <c r="C240" s="85">
        <v>3334</v>
      </c>
      <c r="D240" s="85">
        <v>2735</v>
      </c>
      <c r="E240" s="85">
        <v>6069</v>
      </c>
      <c r="F240" s="39">
        <f t="shared" si="19"/>
        <v>45.065084857472399</v>
      </c>
    </row>
    <row r="241" spans="2:6" x14ac:dyDescent="0.25">
      <c r="B241" s="84" t="s">
        <v>0</v>
      </c>
      <c r="C241" s="85">
        <v>4329</v>
      </c>
      <c r="D241" s="85">
        <v>2065</v>
      </c>
      <c r="E241" s="85">
        <v>6394</v>
      </c>
      <c r="F241" s="39">
        <f t="shared" si="19"/>
        <v>32.295902408507978</v>
      </c>
    </row>
    <row r="242" spans="2:6" x14ac:dyDescent="0.25">
      <c r="B242" s="84" t="s">
        <v>6</v>
      </c>
      <c r="C242" s="85">
        <v>3996</v>
      </c>
      <c r="D242" s="85">
        <v>4220</v>
      </c>
      <c r="E242" s="85">
        <v>8216</v>
      </c>
      <c r="F242" s="39">
        <f t="shared" si="19"/>
        <v>51.363193768257055</v>
      </c>
    </row>
    <row r="243" spans="2:6" x14ac:dyDescent="0.25">
      <c r="B243" s="17"/>
      <c r="C243" s="17"/>
      <c r="D243" s="9"/>
      <c r="E243" s="9"/>
      <c r="F243" s="39"/>
    </row>
    <row r="244" spans="2:6" x14ac:dyDescent="0.25">
      <c r="B244" s="17" t="s">
        <v>30</v>
      </c>
      <c r="C244" s="85">
        <v>23330</v>
      </c>
      <c r="D244" s="85">
        <v>28813</v>
      </c>
      <c r="E244" s="85">
        <v>52143</v>
      </c>
      <c r="F244" s="39">
        <f>D244/E244*100</f>
        <v>55.257656828337453</v>
      </c>
    </row>
    <row r="245" spans="2:6" x14ac:dyDescent="0.25">
      <c r="B245" s="17"/>
      <c r="C245" s="9"/>
      <c r="D245" s="9"/>
      <c r="E245" s="9"/>
      <c r="F245" s="9"/>
    </row>
    <row r="246" spans="2:6" x14ac:dyDescent="0.25">
      <c r="B246" s="43"/>
      <c r="C246" s="38"/>
      <c r="D246" s="38"/>
      <c r="E246" s="38"/>
      <c r="F246" s="38"/>
    </row>
    <row r="249" spans="2:6" x14ac:dyDescent="0.25">
      <c r="B249" s="9" t="s">
        <v>345</v>
      </c>
      <c r="C249" s="9"/>
      <c r="D249" s="9"/>
      <c r="E249" s="9"/>
      <c r="F249" s="9"/>
    </row>
    <row r="250" spans="2:6" x14ac:dyDescent="0.25">
      <c r="B250" s="17" t="s">
        <v>29</v>
      </c>
      <c r="C250" s="17">
        <v>0</v>
      </c>
      <c r="D250" s="17">
        <v>1</v>
      </c>
      <c r="E250" s="17" t="s">
        <v>30</v>
      </c>
      <c r="F250" s="20" t="s">
        <v>32</v>
      </c>
    </row>
    <row r="251" spans="2:6" x14ac:dyDescent="0.25">
      <c r="B251" s="17"/>
      <c r="C251" s="17"/>
      <c r="D251" s="9"/>
      <c r="E251" s="9"/>
      <c r="F251" s="9"/>
    </row>
    <row r="252" spans="2:6" x14ac:dyDescent="0.25">
      <c r="B252" s="84" t="s">
        <v>5</v>
      </c>
      <c r="C252" s="85">
        <v>2693</v>
      </c>
      <c r="D252" s="17">
        <v>2</v>
      </c>
      <c r="E252" s="85">
        <v>2695</v>
      </c>
      <c r="F252" s="39">
        <f>D252/E252*100</f>
        <v>7.4211502782931357E-2</v>
      </c>
    </row>
    <row r="253" spans="2:6" x14ac:dyDescent="0.25">
      <c r="B253" s="84" t="s">
        <v>27</v>
      </c>
      <c r="C253" s="85">
        <v>18562</v>
      </c>
      <c r="D253" s="17">
        <v>7</v>
      </c>
      <c r="E253" s="85">
        <v>18569</v>
      </c>
      <c r="F253" s="39">
        <f t="shared" ref="F253:F260" si="20">D253/E253*100</f>
        <v>3.7697237331035596E-2</v>
      </c>
    </row>
    <row r="254" spans="2:6" x14ac:dyDescent="0.25">
      <c r="B254" s="84">
        <v>888</v>
      </c>
      <c r="C254" s="85">
        <v>29173</v>
      </c>
      <c r="D254" s="17">
        <v>95</v>
      </c>
      <c r="E254" s="85">
        <v>29268</v>
      </c>
      <c r="F254" s="39">
        <f t="shared" si="20"/>
        <v>0.32458657919912531</v>
      </c>
    </row>
    <row r="255" spans="2:6" x14ac:dyDescent="0.25">
      <c r="B255" s="84" t="s">
        <v>2</v>
      </c>
      <c r="C255" s="85">
        <v>98439</v>
      </c>
      <c r="D255" s="17">
        <v>392</v>
      </c>
      <c r="E255" s="85">
        <v>98831</v>
      </c>
      <c r="F255" s="39">
        <f t="shared" si="20"/>
        <v>0.39663668282219144</v>
      </c>
    </row>
    <row r="256" spans="2:6" x14ac:dyDescent="0.25">
      <c r="B256" s="84" t="s">
        <v>3</v>
      </c>
      <c r="C256" s="85">
        <v>45022</v>
      </c>
      <c r="D256" s="17">
        <v>87</v>
      </c>
      <c r="E256" s="85">
        <v>45109</v>
      </c>
      <c r="F256" s="39">
        <f t="shared" si="20"/>
        <v>0.19286616861380212</v>
      </c>
    </row>
    <row r="257" spans="2:6" x14ac:dyDescent="0.25">
      <c r="B257" s="84" t="s">
        <v>63</v>
      </c>
      <c r="C257" s="85">
        <v>21098</v>
      </c>
      <c r="D257" s="17">
        <v>64</v>
      </c>
      <c r="E257" s="85">
        <v>21162</v>
      </c>
      <c r="F257" s="39">
        <f t="shared" si="20"/>
        <v>0.30242888195822704</v>
      </c>
    </row>
    <row r="258" spans="2:6" x14ac:dyDescent="0.25">
      <c r="B258" s="84" t="s">
        <v>1</v>
      </c>
      <c r="C258" s="85">
        <v>98792</v>
      </c>
      <c r="D258" s="17">
        <v>568</v>
      </c>
      <c r="E258" s="85">
        <v>99360</v>
      </c>
      <c r="F258" s="39">
        <f t="shared" si="20"/>
        <v>0.5716586151368761</v>
      </c>
    </row>
    <row r="259" spans="2:6" x14ac:dyDescent="0.25">
      <c r="B259" s="84" t="s">
        <v>0</v>
      </c>
      <c r="C259" s="85">
        <v>89477</v>
      </c>
      <c r="D259" s="17">
        <v>561</v>
      </c>
      <c r="E259" s="85">
        <v>90038</v>
      </c>
      <c r="F259" s="39">
        <f t="shared" si="20"/>
        <v>0.62307025922388326</v>
      </c>
    </row>
    <row r="260" spans="2:6" x14ac:dyDescent="0.25">
      <c r="B260" s="84" t="s">
        <v>6</v>
      </c>
      <c r="C260" s="85">
        <v>70180</v>
      </c>
      <c r="D260" s="17">
        <v>405</v>
      </c>
      <c r="E260" s="85">
        <v>70585</v>
      </c>
      <c r="F260" s="39">
        <f t="shared" si="20"/>
        <v>0.57377629808032871</v>
      </c>
    </row>
    <row r="261" spans="2:6" x14ac:dyDescent="0.25">
      <c r="B261" s="17"/>
      <c r="C261" s="17"/>
      <c r="D261" s="9"/>
      <c r="E261" s="9"/>
      <c r="F261" s="39"/>
    </row>
    <row r="262" spans="2:6" x14ac:dyDescent="0.25">
      <c r="B262" s="17" t="s">
        <v>30</v>
      </c>
      <c r="C262" s="85">
        <v>473436</v>
      </c>
      <c r="D262" s="85">
        <v>2181</v>
      </c>
      <c r="E262" s="85">
        <v>475617</v>
      </c>
      <c r="F262" s="39">
        <f>D262/E262*100</f>
        <v>0.45856224651347616</v>
      </c>
    </row>
    <row r="263" spans="2:6" x14ac:dyDescent="0.25">
      <c r="B263" s="17"/>
      <c r="C263" s="9"/>
      <c r="D263" s="9"/>
      <c r="E263" s="9"/>
      <c r="F263" s="9"/>
    </row>
    <row r="267" spans="2:6" x14ac:dyDescent="0.25">
      <c r="B267" s="9" t="s">
        <v>622</v>
      </c>
      <c r="C267" s="9"/>
      <c r="D267" s="9"/>
      <c r="E267" s="9"/>
      <c r="F267" s="9"/>
    </row>
    <row r="268" spans="2:6" x14ac:dyDescent="0.25">
      <c r="B268" s="17" t="s">
        <v>29</v>
      </c>
      <c r="C268" s="17">
        <v>0</v>
      </c>
      <c r="D268" s="17">
        <v>1</v>
      </c>
      <c r="E268" s="17" t="s">
        <v>30</v>
      </c>
      <c r="F268" s="20" t="s">
        <v>32</v>
      </c>
    </row>
    <row r="269" spans="2:6" x14ac:dyDescent="0.25">
      <c r="B269" s="17"/>
      <c r="C269" s="17"/>
      <c r="D269" s="9"/>
      <c r="E269" s="9"/>
      <c r="F269" s="9"/>
    </row>
    <row r="270" spans="2:6" x14ac:dyDescent="0.25">
      <c r="B270" s="84" t="s">
        <v>5</v>
      </c>
      <c r="C270" s="17">
        <v>458</v>
      </c>
      <c r="D270" s="17">
        <v>135</v>
      </c>
      <c r="E270" s="17">
        <v>593</v>
      </c>
      <c r="F270" s="39">
        <f>D270/E270*100</f>
        <v>22.765598650927487</v>
      </c>
    </row>
    <row r="271" spans="2:6" x14ac:dyDescent="0.25">
      <c r="B271" s="84" t="s">
        <v>27</v>
      </c>
      <c r="C271" s="17">
        <v>234</v>
      </c>
      <c r="D271" s="17">
        <v>49</v>
      </c>
      <c r="E271" s="17">
        <v>283</v>
      </c>
      <c r="F271" s="39">
        <f t="shared" ref="F271:F278" si="21">D271/E271*100</f>
        <v>17.314487632508836</v>
      </c>
    </row>
    <row r="272" spans="2:6" x14ac:dyDescent="0.25">
      <c r="B272" s="84">
        <v>888</v>
      </c>
      <c r="C272" s="85">
        <v>4311</v>
      </c>
      <c r="D272" s="85">
        <v>1132</v>
      </c>
      <c r="E272" s="85">
        <v>5443</v>
      </c>
      <c r="F272" s="39">
        <f t="shared" si="21"/>
        <v>20.797354400146979</v>
      </c>
    </row>
    <row r="273" spans="2:6" x14ac:dyDescent="0.25">
      <c r="B273" s="84" t="s">
        <v>2</v>
      </c>
      <c r="C273" s="85">
        <v>7089</v>
      </c>
      <c r="D273" s="85">
        <v>1750</v>
      </c>
      <c r="E273" s="85">
        <v>8839</v>
      </c>
      <c r="F273" s="39">
        <f t="shared" si="21"/>
        <v>19.798619753365763</v>
      </c>
    </row>
    <row r="274" spans="2:6" x14ac:dyDescent="0.25">
      <c r="B274" s="84" t="s">
        <v>3</v>
      </c>
      <c r="C274" s="85">
        <v>1578</v>
      </c>
      <c r="D274" s="17">
        <v>487</v>
      </c>
      <c r="E274" s="85">
        <v>2065</v>
      </c>
      <c r="F274" s="39">
        <f t="shared" si="21"/>
        <v>23.583535108958838</v>
      </c>
    </row>
    <row r="275" spans="2:6" x14ac:dyDescent="0.25">
      <c r="B275" s="84" t="s">
        <v>63</v>
      </c>
      <c r="C275" s="85">
        <v>2104</v>
      </c>
      <c r="D275" s="17">
        <v>466</v>
      </c>
      <c r="E275" s="85">
        <v>2570</v>
      </c>
      <c r="F275" s="39">
        <f t="shared" si="21"/>
        <v>18.132295719844358</v>
      </c>
    </row>
    <row r="276" spans="2:6" x14ac:dyDescent="0.25">
      <c r="B276" s="84" t="s">
        <v>1</v>
      </c>
      <c r="C276" s="85">
        <v>2244</v>
      </c>
      <c r="D276" s="17">
        <v>491</v>
      </c>
      <c r="E276" s="85">
        <v>2735</v>
      </c>
      <c r="F276" s="39">
        <f t="shared" si="21"/>
        <v>17.952468007312614</v>
      </c>
    </row>
    <row r="277" spans="2:6" x14ac:dyDescent="0.25">
      <c r="B277" s="84" t="s">
        <v>0</v>
      </c>
      <c r="C277" s="85">
        <v>1707</v>
      </c>
      <c r="D277" s="17">
        <v>358</v>
      </c>
      <c r="E277" s="85">
        <v>2065</v>
      </c>
      <c r="F277" s="39">
        <f t="shared" si="21"/>
        <v>17.336561743341406</v>
      </c>
    </row>
    <row r="278" spans="2:6" x14ac:dyDescent="0.25">
      <c r="B278" s="84" t="s">
        <v>6</v>
      </c>
      <c r="C278" s="85">
        <v>3454</v>
      </c>
      <c r="D278" s="17">
        <v>766</v>
      </c>
      <c r="E278" s="85">
        <v>4220</v>
      </c>
      <c r="F278" s="39">
        <f t="shared" si="21"/>
        <v>18.15165876777251</v>
      </c>
    </row>
    <row r="279" spans="2:6" x14ac:dyDescent="0.25">
      <c r="B279" s="17"/>
      <c r="C279" s="17"/>
      <c r="D279" s="9"/>
      <c r="E279" s="9"/>
      <c r="F279" s="39"/>
    </row>
    <row r="280" spans="2:6" x14ac:dyDescent="0.25">
      <c r="B280" s="17" t="s">
        <v>30</v>
      </c>
      <c r="C280" s="85">
        <v>23179</v>
      </c>
      <c r="D280" s="85">
        <v>5634</v>
      </c>
      <c r="E280" s="85">
        <v>28813</v>
      </c>
      <c r="F280" s="39">
        <f>D280/E280*100</f>
        <v>19.553673688959844</v>
      </c>
    </row>
    <row r="281" spans="2:6" x14ac:dyDescent="0.25">
      <c r="B281" s="17"/>
      <c r="C281" s="9"/>
      <c r="D281" s="9"/>
      <c r="E281" s="9"/>
      <c r="F281" s="9"/>
    </row>
    <row r="285" spans="2:6" x14ac:dyDescent="0.25">
      <c r="B285" s="9" t="s">
        <v>625</v>
      </c>
      <c r="C285" s="9"/>
      <c r="D285" s="9"/>
      <c r="E285" s="9"/>
      <c r="F285" s="9"/>
    </row>
    <row r="286" spans="2:6" x14ac:dyDescent="0.25">
      <c r="B286" s="17" t="s">
        <v>29</v>
      </c>
      <c r="C286" s="17">
        <v>0</v>
      </c>
      <c r="D286" s="17">
        <v>1</v>
      </c>
      <c r="E286" s="17" t="s">
        <v>30</v>
      </c>
      <c r="F286" s="20" t="s">
        <v>32</v>
      </c>
    </row>
    <row r="287" spans="2:6" x14ac:dyDescent="0.25">
      <c r="B287" s="17"/>
      <c r="C287" s="17"/>
      <c r="D287" s="9"/>
      <c r="E287" s="9"/>
      <c r="F287" s="9"/>
    </row>
    <row r="288" spans="2:6" x14ac:dyDescent="0.25">
      <c r="B288" s="84" t="s">
        <v>5</v>
      </c>
      <c r="C288" s="17">
        <v>502</v>
      </c>
      <c r="D288" s="17">
        <v>91</v>
      </c>
      <c r="E288" s="17">
        <v>593</v>
      </c>
      <c r="F288" s="39">
        <f>D288/E288*100</f>
        <v>15.345699831365936</v>
      </c>
    </row>
    <row r="289" spans="2:6" x14ac:dyDescent="0.25">
      <c r="B289" s="84" t="s">
        <v>27</v>
      </c>
      <c r="C289" s="17">
        <v>261</v>
      </c>
      <c r="D289" s="17">
        <v>22</v>
      </c>
      <c r="E289" s="17">
        <v>283</v>
      </c>
      <c r="F289" s="39">
        <f t="shared" ref="F289:F296" si="22">D289/E289*100</f>
        <v>7.7738515901060072</v>
      </c>
    </row>
    <row r="290" spans="2:6" x14ac:dyDescent="0.25">
      <c r="B290" s="84">
        <v>888</v>
      </c>
      <c r="C290" s="85">
        <v>4930</v>
      </c>
      <c r="D290" s="17">
        <v>513</v>
      </c>
      <c r="E290" s="85">
        <v>5443</v>
      </c>
      <c r="F290" s="39">
        <f t="shared" si="22"/>
        <v>9.4249494763916957</v>
      </c>
    </row>
    <row r="291" spans="2:6" x14ac:dyDescent="0.25">
      <c r="B291" s="84" t="s">
        <v>2</v>
      </c>
      <c r="C291" s="85">
        <v>8327</v>
      </c>
      <c r="D291" s="17">
        <v>512</v>
      </c>
      <c r="E291" s="85">
        <v>8839</v>
      </c>
      <c r="F291" s="39">
        <f t="shared" si="22"/>
        <v>5.7925104649847263</v>
      </c>
    </row>
    <row r="292" spans="2:6" x14ac:dyDescent="0.25">
      <c r="B292" s="84" t="s">
        <v>3</v>
      </c>
      <c r="C292" s="85">
        <v>1961</v>
      </c>
      <c r="D292" s="17">
        <v>104</v>
      </c>
      <c r="E292" s="85">
        <v>2065</v>
      </c>
      <c r="F292" s="39">
        <f t="shared" si="22"/>
        <v>5.0363196125907992</v>
      </c>
    </row>
    <row r="293" spans="2:6" x14ac:dyDescent="0.25">
      <c r="B293" s="84" t="s">
        <v>63</v>
      </c>
      <c r="C293" s="85">
        <v>2398</v>
      </c>
      <c r="D293" s="17">
        <v>172</v>
      </c>
      <c r="E293" s="85">
        <v>2570</v>
      </c>
      <c r="F293" s="39">
        <f t="shared" si="22"/>
        <v>6.6926070038910508</v>
      </c>
    </row>
    <row r="294" spans="2:6" x14ac:dyDescent="0.25">
      <c r="B294" s="84" t="s">
        <v>1</v>
      </c>
      <c r="C294" s="85">
        <v>2608</v>
      </c>
      <c r="D294" s="17">
        <v>127</v>
      </c>
      <c r="E294" s="85">
        <v>2735</v>
      </c>
      <c r="F294" s="39">
        <f t="shared" si="22"/>
        <v>4.6435100548446062</v>
      </c>
    </row>
    <row r="295" spans="2:6" x14ac:dyDescent="0.25">
      <c r="B295" s="84" t="s">
        <v>0</v>
      </c>
      <c r="C295" s="85">
        <v>1929</v>
      </c>
      <c r="D295" s="17">
        <v>136</v>
      </c>
      <c r="E295" s="85">
        <v>2065</v>
      </c>
      <c r="F295" s="39">
        <f t="shared" si="22"/>
        <v>6.5859564164648914</v>
      </c>
    </row>
    <row r="296" spans="2:6" x14ac:dyDescent="0.25">
      <c r="B296" s="84" t="s">
        <v>6</v>
      </c>
      <c r="C296" s="85">
        <v>4014</v>
      </c>
      <c r="D296" s="17">
        <v>206</v>
      </c>
      <c r="E296" s="85">
        <v>4220</v>
      </c>
      <c r="F296" s="39">
        <f t="shared" si="22"/>
        <v>4.8815165876777247</v>
      </c>
    </row>
    <row r="297" spans="2:6" x14ac:dyDescent="0.25">
      <c r="B297" s="17"/>
      <c r="C297" s="17"/>
      <c r="D297" s="9"/>
      <c r="E297" s="9"/>
      <c r="F297" s="39"/>
    </row>
    <row r="298" spans="2:6" x14ac:dyDescent="0.25">
      <c r="B298" s="17" t="s">
        <v>30</v>
      </c>
      <c r="C298" s="85">
        <v>26930</v>
      </c>
      <c r="D298" s="85">
        <v>1883</v>
      </c>
      <c r="E298" s="85">
        <v>28813</v>
      </c>
      <c r="F298" s="39">
        <f>D298/E298*100</f>
        <v>6.5352445076875014</v>
      </c>
    </row>
    <row r="299" spans="2:6" x14ac:dyDescent="0.25">
      <c r="B299" s="17"/>
      <c r="C299" s="9"/>
      <c r="D299" s="9"/>
      <c r="E299" s="9"/>
      <c r="F299" s="9"/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/>
  </sheetViews>
  <sheetFormatPr defaultRowHeight="15" x14ac:dyDescent="0.25"/>
  <sheetData>
    <row r="1" spans="1:2" x14ac:dyDescent="0.25">
      <c r="A1" t="s">
        <v>13</v>
      </c>
    </row>
    <row r="2" spans="1:2" x14ac:dyDescent="0.25">
      <c r="B2" t="s">
        <v>83</v>
      </c>
    </row>
    <row r="22" spans="2:2" x14ac:dyDescent="0.25">
      <c r="B22" t="s">
        <v>84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7" workbookViewId="0"/>
  </sheetViews>
  <sheetFormatPr defaultRowHeight="15" x14ac:dyDescent="0.25"/>
  <sheetData>
    <row r="1" spans="1:1" x14ac:dyDescent="0.25">
      <c r="A1" t="s">
        <v>13</v>
      </c>
    </row>
    <row r="26" spans="2:2" x14ac:dyDescent="0.25">
      <c r="B26" s="73" t="s">
        <v>331</v>
      </c>
    </row>
    <row r="27" spans="2:2" x14ac:dyDescent="0.25">
      <c r="B27" s="73" t="s">
        <v>332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opLeftCell="A13" workbookViewId="0"/>
  </sheetViews>
  <sheetFormatPr defaultRowHeight="15" x14ac:dyDescent="0.25"/>
  <cols>
    <col min="4" max="4" width="12.5703125" customWidth="1"/>
    <col min="6" max="6" width="12.140625" customWidth="1"/>
    <col min="8" max="8" width="12.140625" customWidth="1"/>
  </cols>
  <sheetData>
    <row r="1" spans="1:12" x14ac:dyDescent="0.25">
      <c r="A1" t="s">
        <v>13</v>
      </c>
    </row>
    <row r="2" spans="1:12" x14ac:dyDescent="0.25">
      <c r="B2" t="s">
        <v>86</v>
      </c>
    </row>
    <row r="3" spans="1:12" x14ac:dyDescent="0.25">
      <c r="B3" s="12"/>
      <c r="C3" s="12"/>
      <c r="D3" s="12" t="s">
        <v>29</v>
      </c>
      <c r="E3" s="21"/>
      <c r="F3" s="21"/>
      <c r="G3" s="21"/>
      <c r="H3" s="21"/>
      <c r="I3" s="21"/>
      <c r="J3" s="21"/>
      <c r="K3" s="21"/>
      <c r="L3" s="22"/>
    </row>
    <row r="4" spans="1:12" x14ac:dyDescent="0.25">
      <c r="B4" s="12" t="s">
        <v>85</v>
      </c>
      <c r="C4" s="12" t="s">
        <v>5</v>
      </c>
      <c r="D4" s="12" t="s">
        <v>674</v>
      </c>
      <c r="E4" s="12">
        <v>888</v>
      </c>
      <c r="F4" s="12" t="s">
        <v>675</v>
      </c>
      <c r="G4" s="12" t="s">
        <v>3</v>
      </c>
      <c r="H4" s="12" t="s">
        <v>676</v>
      </c>
      <c r="I4" s="12" t="s">
        <v>1</v>
      </c>
      <c r="J4" s="12" t="s">
        <v>0</v>
      </c>
      <c r="K4" s="12" t="s">
        <v>6</v>
      </c>
      <c r="L4" s="12" t="s">
        <v>30</v>
      </c>
    </row>
    <row r="5" spans="1:12" x14ac:dyDescent="0.25">
      <c r="B5" s="12"/>
      <c r="C5" s="12"/>
      <c r="D5" s="12"/>
      <c r="H5" s="12"/>
      <c r="I5" s="12"/>
      <c r="L5" s="13"/>
    </row>
    <row r="6" spans="1:12" x14ac:dyDescent="0.25">
      <c r="B6" s="12">
        <v>201001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6">
        <v>1975</v>
      </c>
      <c r="J6" s="16">
        <v>4320</v>
      </c>
      <c r="K6" s="12">
        <v>0</v>
      </c>
      <c r="L6" s="16">
        <v>6295</v>
      </c>
    </row>
    <row r="7" spans="1:12" x14ac:dyDescent="0.25">
      <c r="B7" s="12">
        <v>201002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6">
        <v>1900</v>
      </c>
      <c r="J7" s="16">
        <v>4260</v>
      </c>
      <c r="K7" s="12">
        <v>0</v>
      </c>
      <c r="L7" s="16">
        <v>6160</v>
      </c>
    </row>
    <row r="8" spans="1:12" x14ac:dyDescent="0.25">
      <c r="B8" s="12">
        <v>201003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6">
        <v>2128</v>
      </c>
      <c r="J8" s="16">
        <v>4329</v>
      </c>
      <c r="K8" s="12">
        <v>0</v>
      </c>
      <c r="L8" s="16">
        <v>6457</v>
      </c>
    </row>
    <row r="9" spans="1:12" x14ac:dyDescent="0.25">
      <c r="B9" s="12">
        <v>201004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6">
        <v>2126</v>
      </c>
      <c r="J9" s="16">
        <v>4697</v>
      </c>
      <c r="K9" s="12">
        <v>0</v>
      </c>
      <c r="L9" s="16">
        <v>6823</v>
      </c>
    </row>
    <row r="10" spans="1:12" x14ac:dyDescent="0.25">
      <c r="B10" s="12">
        <v>201005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6">
        <v>2116</v>
      </c>
      <c r="J10" s="16">
        <v>4871</v>
      </c>
      <c r="K10" s="12">
        <v>0</v>
      </c>
      <c r="L10" s="16">
        <v>6987</v>
      </c>
    </row>
    <row r="11" spans="1:12" x14ac:dyDescent="0.25">
      <c r="B11" s="12">
        <v>201006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6">
        <v>2131</v>
      </c>
      <c r="J11" s="16">
        <v>4512</v>
      </c>
      <c r="K11" s="12">
        <v>0</v>
      </c>
      <c r="L11" s="16">
        <v>6643</v>
      </c>
    </row>
    <row r="12" spans="1:12" x14ac:dyDescent="0.25">
      <c r="B12" s="12">
        <v>201007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6">
        <v>1891</v>
      </c>
      <c r="J12" s="16">
        <v>4136</v>
      </c>
      <c r="K12" s="12">
        <v>0</v>
      </c>
      <c r="L12" s="16">
        <v>6027</v>
      </c>
    </row>
    <row r="13" spans="1:12" x14ac:dyDescent="0.25">
      <c r="B13" s="12">
        <v>201008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6">
        <v>1796</v>
      </c>
      <c r="J13" s="16">
        <v>3683</v>
      </c>
      <c r="K13" s="12">
        <v>0</v>
      </c>
      <c r="L13" s="16">
        <v>5479</v>
      </c>
    </row>
    <row r="14" spans="1:12" x14ac:dyDescent="0.25">
      <c r="B14" s="12">
        <v>201009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6">
        <v>2071</v>
      </c>
      <c r="J14" s="16">
        <v>4463</v>
      </c>
      <c r="K14" s="12">
        <v>0</v>
      </c>
      <c r="L14" s="16">
        <v>6534</v>
      </c>
    </row>
    <row r="15" spans="1:12" x14ac:dyDescent="0.25">
      <c r="B15" s="12">
        <v>201010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6">
        <v>2123</v>
      </c>
      <c r="J15" s="16">
        <v>5390</v>
      </c>
      <c r="K15" s="12">
        <v>0</v>
      </c>
      <c r="L15" s="16">
        <v>7513</v>
      </c>
    </row>
    <row r="16" spans="1:12" x14ac:dyDescent="0.25">
      <c r="B16" s="12">
        <v>201011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6">
        <v>2333</v>
      </c>
      <c r="J16" s="16">
        <v>4143</v>
      </c>
      <c r="K16" s="12">
        <v>0</v>
      </c>
      <c r="L16" s="16">
        <v>6476</v>
      </c>
    </row>
    <row r="17" spans="2:12" x14ac:dyDescent="0.25">
      <c r="B17" s="12">
        <v>201012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6">
        <v>2627</v>
      </c>
      <c r="J17" s="16">
        <v>3571</v>
      </c>
      <c r="K17" s="12">
        <v>1</v>
      </c>
      <c r="L17" s="16">
        <v>6199</v>
      </c>
    </row>
    <row r="18" spans="2:12" x14ac:dyDescent="0.25">
      <c r="B18" s="12">
        <v>201101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6">
        <v>2753</v>
      </c>
      <c r="J18" s="16">
        <v>3888</v>
      </c>
      <c r="K18" s="12">
        <v>0</v>
      </c>
      <c r="L18" s="16">
        <v>6641</v>
      </c>
    </row>
    <row r="19" spans="2:12" x14ac:dyDescent="0.25">
      <c r="B19" s="12">
        <v>201102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6">
        <v>2263</v>
      </c>
      <c r="J19" s="16">
        <v>5305</v>
      </c>
      <c r="K19" s="12">
        <v>0</v>
      </c>
      <c r="L19" s="16">
        <v>7568</v>
      </c>
    </row>
    <row r="20" spans="2:12" x14ac:dyDescent="0.25">
      <c r="B20" s="12">
        <v>201103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6">
        <v>2336</v>
      </c>
      <c r="J20" s="16">
        <v>7373</v>
      </c>
      <c r="K20" s="12">
        <v>1</v>
      </c>
      <c r="L20" s="16">
        <v>9710</v>
      </c>
    </row>
    <row r="21" spans="2:12" x14ac:dyDescent="0.25">
      <c r="B21" s="12">
        <v>201104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6">
        <v>2252</v>
      </c>
      <c r="J21" s="16">
        <v>2258</v>
      </c>
      <c r="K21" s="12">
        <v>0</v>
      </c>
      <c r="L21" s="16">
        <v>4510</v>
      </c>
    </row>
    <row r="22" spans="2:12" x14ac:dyDescent="0.25">
      <c r="B22" s="12">
        <v>201105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6">
        <v>2350</v>
      </c>
      <c r="J22" s="16">
        <v>2167</v>
      </c>
      <c r="K22" s="12">
        <v>0</v>
      </c>
      <c r="L22" s="16">
        <v>4517</v>
      </c>
    </row>
    <row r="23" spans="2:12" x14ac:dyDescent="0.25">
      <c r="B23" s="12">
        <v>201106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6">
        <v>2020</v>
      </c>
      <c r="J23" s="16">
        <v>2153</v>
      </c>
      <c r="K23" s="12">
        <v>0</v>
      </c>
      <c r="L23" s="16">
        <v>4173</v>
      </c>
    </row>
    <row r="24" spans="2:12" x14ac:dyDescent="0.25">
      <c r="B24" s="12">
        <v>201107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6">
        <v>2178</v>
      </c>
      <c r="J24" s="16">
        <v>2046</v>
      </c>
      <c r="K24" s="12">
        <v>0</v>
      </c>
      <c r="L24" s="16">
        <v>4224</v>
      </c>
    </row>
    <row r="25" spans="2:12" x14ac:dyDescent="0.25">
      <c r="B25" s="12">
        <v>201108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6">
        <v>2267</v>
      </c>
      <c r="J25" s="16">
        <v>2376</v>
      </c>
      <c r="K25" s="12">
        <v>0</v>
      </c>
      <c r="L25" s="16">
        <v>4643</v>
      </c>
    </row>
    <row r="26" spans="2:12" x14ac:dyDescent="0.25">
      <c r="B26" s="12">
        <v>201109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6">
        <v>2277</v>
      </c>
      <c r="J26" s="16">
        <v>1680</v>
      </c>
      <c r="K26" s="12">
        <v>0</v>
      </c>
      <c r="L26" s="16">
        <v>3957</v>
      </c>
    </row>
    <row r="27" spans="2:12" x14ac:dyDescent="0.25">
      <c r="B27" s="12">
        <v>201110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6">
        <v>2293</v>
      </c>
      <c r="J27" s="16">
        <v>4281</v>
      </c>
      <c r="K27" s="12">
        <v>0</v>
      </c>
      <c r="L27" s="16">
        <v>6574</v>
      </c>
    </row>
    <row r="28" spans="2:12" x14ac:dyDescent="0.25">
      <c r="B28" s="12">
        <v>201111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6">
        <v>2502</v>
      </c>
      <c r="J28" s="16">
        <v>4168</v>
      </c>
      <c r="K28" s="12">
        <v>0</v>
      </c>
      <c r="L28" s="16">
        <v>6670</v>
      </c>
    </row>
    <row r="29" spans="2:12" x14ac:dyDescent="0.25">
      <c r="B29" s="12">
        <v>201112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6">
        <v>2229</v>
      </c>
      <c r="J29" s="16">
        <v>4025</v>
      </c>
      <c r="K29" s="12">
        <v>0</v>
      </c>
      <c r="L29" s="16">
        <v>6254</v>
      </c>
    </row>
    <row r="30" spans="2:12" x14ac:dyDescent="0.25">
      <c r="B30" s="12">
        <v>201201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6">
        <v>2358</v>
      </c>
      <c r="J30" s="16">
        <v>4327</v>
      </c>
      <c r="K30" s="12">
        <v>0</v>
      </c>
      <c r="L30" s="16">
        <v>6685</v>
      </c>
    </row>
    <row r="31" spans="2:12" x14ac:dyDescent="0.25">
      <c r="B31" s="12">
        <v>201202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6">
        <v>2429</v>
      </c>
      <c r="J31" s="16">
        <v>4869</v>
      </c>
      <c r="K31" s="12">
        <v>0</v>
      </c>
      <c r="L31" s="16">
        <v>7298</v>
      </c>
    </row>
    <row r="32" spans="2:12" x14ac:dyDescent="0.25">
      <c r="B32" s="12">
        <v>201203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6">
        <v>2649</v>
      </c>
      <c r="J32" s="16">
        <v>4924</v>
      </c>
      <c r="K32" s="12">
        <v>0</v>
      </c>
      <c r="L32" s="16">
        <v>7573</v>
      </c>
    </row>
    <row r="33" spans="2:12" x14ac:dyDescent="0.25">
      <c r="B33" s="12">
        <v>201204</v>
      </c>
      <c r="C33" s="12">
        <v>0</v>
      </c>
      <c r="D33" s="12">
        <v>2</v>
      </c>
      <c r="E33" s="12">
        <v>0</v>
      </c>
      <c r="F33" s="12">
        <v>0</v>
      </c>
      <c r="G33" s="12">
        <v>0</v>
      </c>
      <c r="H33" s="12">
        <v>4</v>
      </c>
      <c r="I33" s="16">
        <v>2710</v>
      </c>
      <c r="J33" s="16">
        <v>4748</v>
      </c>
      <c r="K33" s="12">
        <v>0</v>
      </c>
      <c r="L33" s="16">
        <v>7464</v>
      </c>
    </row>
    <row r="34" spans="2:12" x14ac:dyDescent="0.25">
      <c r="B34" s="12">
        <v>201205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3</v>
      </c>
      <c r="I34" s="16">
        <v>2948</v>
      </c>
      <c r="J34" s="16">
        <v>4737</v>
      </c>
      <c r="K34" s="12">
        <v>0</v>
      </c>
      <c r="L34" s="16">
        <v>7688</v>
      </c>
    </row>
    <row r="35" spans="2:12" x14ac:dyDescent="0.25">
      <c r="B35" s="12">
        <v>201206</v>
      </c>
      <c r="C35" s="12">
        <v>0</v>
      </c>
      <c r="D35" s="12">
        <v>5</v>
      </c>
      <c r="E35" s="12">
        <v>0</v>
      </c>
      <c r="F35" s="12">
        <v>0</v>
      </c>
      <c r="G35" s="12">
        <v>0</v>
      </c>
      <c r="H35" s="12">
        <v>2</v>
      </c>
      <c r="I35" s="16">
        <v>3043</v>
      </c>
      <c r="J35" s="16">
        <v>4384</v>
      </c>
      <c r="K35" s="12">
        <v>0</v>
      </c>
      <c r="L35" s="16">
        <v>7434</v>
      </c>
    </row>
    <row r="36" spans="2:12" x14ac:dyDescent="0.25">
      <c r="B36" s="12">
        <v>201207</v>
      </c>
      <c r="C36" s="12">
        <v>0</v>
      </c>
      <c r="D36" s="12">
        <v>4</v>
      </c>
      <c r="E36" s="12">
        <v>0</v>
      </c>
      <c r="F36" s="12">
        <v>0</v>
      </c>
      <c r="G36" s="12">
        <v>0</v>
      </c>
      <c r="H36" s="12">
        <v>7</v>
      </c>
      <c r="I36" s="16">
        <v>2731</v>
      </c>
      <c r="J36" s="16">
        <v>4409</v>
      </c>
      <c r="K36" s="12">
        <v>2</v>
      </c>
      <c r="L36" s="16">
        <v>7153</v>
      </c>
    </row>
    <row r="37" spans="2:12" x14ac:dyDescent="0.25">
      <c r="B37" s="12">
        <v>201208</v>
      </c>
      <c r="C37" s="12">
        <v>0</v>
      </c>
      <c r="D37" s="12">
        <v>4</v>
      </c>
      <c r="E37" s="12">
        <v>0</v>
      </c>
      <c r="F37" s="12">
        <v>0</v>
      </c>
      <c r="G37" s="12">
        <v>0</v>
      </c>
      <c r="H37" s="12">
        <v>4</v>
      </c>
      <c r="I37" s="16">
        <v>2579</v>
      </c>
      <c r="J37" s="16">
        <v>3781</v>
      </c>
      <c r="K37" s="12">
        <v>0</v>
      </c>
      <c r="L37" s="16">
        <v>6368</v>
      </c>
    </row>
    <row r="38" spans="2:12" x14ac:dyDescent="0.25">
      <c r="B38" s="12">
        <v>201209</v>
      </c>
      <c r="C38" s="12">
        <v>0</v>
      </c>
      <c r="D38" s="12">
        <v>1</v>
      </c>
      <c r="E38" s="12">
        <v>0</v>
      </c>
      <c r="F38" s="12">
        <v>0</v>
      </c>
      <c r="G38" s="12">
        <v>0</v>
      </c>
      <c r="H38" s="12">
        <v>4</v>
      </c>
      <c r="I38" s="16">
        <v>2698</v>
      </c>
      <c r="J38" s="16">
        <v>4168</v>
      </c>
      <c r="K38" s="12">
        <v>1</v>
      </c>
      <c r="L38" s="16">
        <v>6872</v>
      </c>
    </row>
    <row r="39" spans="2:12" x14ac:dyDescent="0.25">
      <c r="B39" s="12">
        <v>201210</v>
      </c>
      <c r="C39" s="12">
        <v>0</v>
      </c>
      <c r="D39" s="12">
        <v>1</v>
      </c>
      <c r="E39" s="12">
        <v>0</v>
      </c>
      <c r="F39" s="12">
        <v>0</v>
      </c>
      <c r="G39" s="12">
        <v>0</v>
      </c>
      <c r="H39" s="12">
        <v>1</v>
      </c>
      <c r="I39" s="16">
        <v>2716</v>
      </c>
      <c r="J39" s="16">
        <v>5131</v>
      </c>
      <c r="K39" s="12">
        <v>1</v>
      </c>
      <c r="L39" s="16">
        <v>7850</v>
      </c>
    </row>
    <row r="40" spans="2:12" x14ac:dyDescent="0.25">
      <c r="B40" s="12">
        <v>201211</v>
      </c>
      <c r="C40" s="12">
        <v>0</v>
      </c>
      <c r="D40" s="12">
        <v>7</v>
      </c>
      <c r="E40" s="12">
        <v>0</v>
      </c>
      <c r="F40" s="12">
        <v>0</v>
      </c>
      <c r="G40" s="12">
        <v>0</v>
      </c>
      <c r="H40" s="12">
        <v>0</v>
      </c>
      <c r="I40" s="16">
        <v>2455</v>
      </c>
      <c r="J40" s="16">
        <v>4637</v>
      </c>
      <c r="K40" s="12">
        <v>1</v>
      </c>
      <c r="L40" s="16">
        <v>7100</v>
      </c>
    </row>
    <row r="41" spans="2:12" x14ac:dyDescent="0.25">
      <c r="B41" s="12">
        <v>201212</v>
      </c>
      <c r="C41" s="12">
        <v>0</v>
      </c>
      <c r="D41" s="12">
        <v>9</v>
      </c>
      <c r="E41" s="12">
        <v>0</v>
      </c>
      <c r="F41" s="12">
        <v>0</v>
      </c>
      <c r="G41" s="12">
        <v>0</v>
      </c>
      <c r="H41" s="12">
        <v>0</v>
      </c>
      <c r="I41" s="16">
        <v>2216</v>
      </c>
      <c r="J41" s="16">
        <v>4418</v>
      </c>
      <c r="K41" s="12">
        <v>3</v>
      </c>
      <c r="L41" s="16">
        <v>6646</v>
      </c>
    </row>
    <row r="42" spans="2:12" x14ac:dyDescent="0.25">
      <c r="B42" s="12">
        <v>201301</v>
      </c>
      <c r="C42" s="12">
        <v>0</v>
      </c>
      <c r="D42" s="12">
        <v>6</v>
      </c>
      <c r="E42" s="12">
        <v>0</v>
      </c>
      <c r="F42" s="12">
        <v>0</v>
      </c>
      <c r="G42" s="12">
        <v>0</v>
      </c>
      <c r="H42" s="12">
        <v>0</v>
      </c>
      <c r="I42" s="16">
        <v>2534</v>
      </c>
      <c r="J42" s="16">
        <v>4692</v>
      </c>
      <c r="K42" s="12">
        <v>1</v>
      </c>
      <c r="L42" s="16">
        <v>7233</v>
      </c>
    </row>
    <row r="43" spans="2:12" x14ac:dyDescent="0.25">
      <c r="B43" s="12">
        <v>201302</v>
      </c>
      <c r="C43" s="12">
        <v>0</v>
      </c>
      <c r="D43" s="12">
        <v>11</v>
      </c>
      <c r="E43" s="12">
        <v>0</v>
      </c>
      <c r="F43" s="12">
        <v>0</v>
      </c>
      <c r="G43" s="12">
        <v>0</v>
      </c>
      <c r="H43" s="12">
        <v>1</v>
      </c>
      <c r="I43" s="16">
        <v>2278</v>
      </c>
      <c r="J43" s="16">
        <v>4231</v>
      </c>
      <c r="K43" s="12">
        <v>1</v>
      </c>
      <c r="L43" s="16">
        <v>6522</v>
      </c>
    </row>
    <row r="44" spans="2:12" x14ac:dyDescent="0.25">
      <c r="B44" s="12">
        <v>201303</v>
      </c>
      <c r="C44" s="12">
        <v>0</v>
      </c>
      <c r="D44" s="12">
        <v>22</v>
      </c>
      <c r="E44" s="12">
        <v>0</v>
      </c>
      <c r="F44" s="12">
        <v>0</v>
      </c>
      <c r="G44" s="12">
        <v>0</v>
      </c>
      <c r="H44" s="12">
        <v>0</v>
      </c>
      <c r="I44" s="16">
        <v>2385</v>
      </c>
      <c r="J44" s="16">
        <v>5163</v>
      </c>
      <c r="K44" s="12">
        <v>2</v>
      </c>
      <c r="L44" s="16">
        <v>7572</v>
      </c>
    </row>
    <row r="45" spans="2:12" x14ac:dyDescent="0.25">
      <c r="B45" s="12">
        <v>201304</v>
      </c>
      <c r="C45" s="12">
        <v>0</v>
      </c>
      <c r="D45" s="12">
        <v>41</v>
      </c>
      <c r="E45" s="12">
        <v>0</v>
      </c>
      <c r="F45" s="12">
        <v>0</v>
      </c>
      <c r="G45" s="12">
        <v>0</v>
      </c>
      <c r="H45" s="12">
        <v>0</v>
      </c>
      <c r="I45" s="16">
        <v>2357</v>
      </c>
      <c r="J45" s="16">
        <v>4015</v>
      </c>
      <c r="K45" s="12">
        <v>0</v>
      </c>
      <c r="L45" s="16">
        <v>6413</v>
      </c>
    </row>
    <row r="46" spans="2:12" x14ac:dyDescent="0.25">
      <c r="B46" s="12">
        <v>201305</v>
      </c>
      <c r="C46" s="12">
        <v>0</v>
      </c>
      <c r="D46" s="12">
        <v>51</v>
      </c>
      <c r="E46" s="12">
        <v>0</v>
      </c>
      <c r="F46" s="12">
        <v>0</v>
      </c>
      <c r="G46" s="12">
        <v>0</v>
      </c>
      <c r="H46" s="12">
        <v>0</v>
      </c>
      <c r="I46" s="16">
        <v>2395</v>
      </c>
      <c r="J46" s="16">
        <v>4466</v>
      </c>
      <c r="K46" s="12">
        <v>1</v>
      </c>
      <c r="L46" s="16">
        <v>6913</v>
      </c>
    </row>
    <row r="47" spans="2:12" x14ac:dyDescent="0.25">
      <c r="B47" s="12">
        <v>201306</v>
      </c>
      <c r="C47" s="12">
        <v>0</v>
      </c>
      <c r="D47" s="12">
        <v>35</v>
      </c>
      <c r="E47" s="12">
        <v>0</v>
      </c>
      <c r="F47" s="12">
        <v>0</v>
      </c>
      <c r="G47" s="12">
        <v>0</v>
      </c>
      <c r="H47" s="12">
        <v>0</v>
      </c>
      <c r="I47" s="16">
        <v>2348</v>
      </c>
      <c r="J47" s="16">
        <v>5654</v>
      </c>
      <c r="K47" s="12">
        <v>3</v>
      </c>
      <c r="L47" s="16">
        <v>8040</v>
      </c>
    </row>
    <row r="48" spans="2:12" x14ac:dyDescent="0.25">
      <c r="B48" s="12">
        <v>201307</v>
      </c>
      <c r="C48" s="12">
        <v>0</v>
      </c>
      <c r="D48" s="12">
        <v>38</v>
      </c>
      <c r="E48" s="12">
        <v>0</v>
      </c>
      <c r="F48" s="12">
        <v>0</v>
      </c>
      <c r="G48" s="12">
        <v>0</v>
      </c>
      <c r="H48" s="12">
        <v>0</v>
      </c>
      <c r="I48" s="16">
        <v>2157</v>
      </c>
      <c r="J48" s="16">
        <v>4350</v>
      </c>
      <c r="K48" s="12">
        <v>1</v>
      </c>
      <c r="L48" s="16">
        <v>6546</v>
      </c>
    </row>
    <row r="49" spans="2:12" x14ac:dyDescent="0.25">
      <c r="B49" s="12">
        <v>201308</v>
      </c>
      <c r="C49" s="12">
        <v>0</v>
      </c>
      <c r="D49" s="12">
        <v>41</v>
      </c>
      <c r="E49" s="12">
        <v>0</v>
      </c>
      <c r="F49" s="12">
        <v>0</v>
      </c>
      <c r="G49" s="12">
        <v>0</v>
      </c>
      <c r="H49" s="12">
        <v>0</v>
      </c>
      <c r="I49" s="16">
        <v>2032</v>
      </c>
      <c r="J49" s="16">
        <v>3921</v>
      </c>
      <c r="K49" s="12">
        <v>1</v>
      </c>
      <c r="L49" s="16">
        <v>5995</v>
      </c>
    </row>
    <row r="50" spans="2:12" x14ac:dyDescent="0.25">
      <c r="B50" s="12">
        <v>201309</v>
      </c>
      <c r="C50" s="12">
        <v>0</v>
      </c>
      <c r="D50" s="12">
        <v>85</v>
      </c>
      <c r="E50" s="12">
        <v>0</v>
      </c>
      <c r="F50" s="12">
        <v>0</v>
      </c>
      <c r="G50" s="12">
        <v>0</v>
      </c>
      <c r="H50" s="12">
        <v>0</v>
      </c>
      <c r="I50" s="16">
        <v>2201</v>
      </c>
      <c r="J50" s="16">
        <v>4626</v>
      </c>
      <c r="K50" s="12">
        <v>2</v>
      </c>
      <c r="L50" s="16">
        <v>6914</v>
      </c>
    </row>
    <row r="51" spans="2:12" x14ac:dyDescent="0.25">
      <c r="B51" s="12">
        <v>201310</v>
      </c>
      <c r="C51" s="12">
        <v>0</v>
      </c>
      <c r="D51" s="12">
        <v>92</v>
      </c>
      <c r="E51" s="12">
        <v>0</v>
      </c>
      <c r="F51" s="12">
        <v>0</v>
      </c>
      <c r="G51" s="12">
        <v>0</v>
      </c>
      <c r="H51" s="12">
        <v>0</v>
      </c>
      <c r="I51" s="16">
        <v>2060</v>
      </c>
      <c r="J51" s="16">
        <v>4969</v>
      </c>
      <c r="K51" s="12">
        <v>0</v>
      </c>
      <c r="L51" s="16">
        <v>7121</v>
      </c>
    </row>
    <row r="52" spans="2:12" x14ac:dyDescent="0.25">
      <c r="B52" s="12">
        <v>201311</v>
      </c>
      <c r="C52" s="12">
        <v>0</v>
      </c>
      <c r="D52" s="12">
        <v>76</v>
      </c>
      <c r="E52" s="12">
        <v>0</v>
      </c>
      <c r="F52" s="12">
        <v>0</v>
      </c>
      <c r="G52" s="12">
        <v>0</v>
      </c>
      <c r="H52" s="12">
        <v>0</v>
      </c>
      <c r="I52" s="16">
        <v>2077</v>
      </c>
      <c r="J52" s="16">
        <v>4414</v>
      </c>
      <c r="K52" s="12">
        <v>2</v>
      </c>
      <c r="L52" s="16">
        <v>6569</v>
      </c>
    </row>
    <row r="53" spans="2:12" x14ac:dyDescent="0.25">
      <c r="B53" s="12">
        <v>201312</v>
      </c>
      <c r="C53" s="12">
        <v>0</v>
      </c>
      <c r="D53" s="12">
        <v>155</v>
      </c>
      <c r="E53" s="12">
        <v>0</v>
      </c>
      <c r="F53" s="12">
        <v>0</v>
      </c>
      <c r="G53" s="12">
        <v>0</v>
      </c>
      <c r="H53" s="12">
        <v>0</v>
      </c>
      <c r="I53" s="16">
        <v>1896</v>
      </c>
      <c r="J53" s="16">
        <v>3873</v>
      </c>
      <c r="K53" s="12">
        <v>1</v>
      </c>
      <c r="L53" s="16">
        <v>5925</v>
      </c>
    </row>
    <row r="54" spans="2:12" x14ac:dyDescent="0.25">
      <c r="B54" s="12">
        <v>201401</v>
      </c>
      <c r="C54" s="12">
        <v>0</v>
      </c>
      <c r="D54" s="12">
        <v>111</v>
      </c>
      <c r="E54" s="12">
        <v>0</v>
      </c>
      <c r="F54" s="12">
        <v>0</v>
      </c>
      <c r="G54" s="12">
        <v>0</v>
      </c>
      <c r="H54" s="12">
        <v>296</v>
      </c>
      <c r="I54" s="16">
        <v>1923</v>
      </c>
      <c r="J54" s="16">
        <v>4441</v>
      </c>
      <c r="K54" s="12">
        <v>1</v>
      </c>
      <c r="L54" s="16">
        <v>6772</v>
      </c>
    </row>
    <row r="55" spans="2:12" x14ac:dyDescent="0.25">
      <c r="B55" s="12">
        <v>201402</v>
      </c>
      <c r="C55" s="12">
        <v>0</v>
      </c>
      <c r="D55" s="12">
        <v>178</v>
      </c>
      <c r="E55" s="12">
        <v>0</v>
      </c>
      <c r="F55" s="12">
        <v>0</v>
      </c>
      <c r="G55" s="12">
        <v>0</v>
      </c>
      <c r="H55" s="12">
        <v>390</v>
      </c>
      <c r="I55" s="16">
        <v>1896</v>
      </c>
      <c r="J55" s="16">
        <v>4312</v>
      </c>
      <c r="K55" s="12">
        <v>2</v>
      </c>
      <c r="L55" s="16">
        <v>6778</v>
      </c>
    </row>
    <row r="56" spans="2:12" x14ac:dyDescent="0.25">
      <c r="B56" s="12">
        <v>201403</v>
      </c>
      <c r="C56" s="12">
        <v>0</v>
      </c>
      <c r="D56" s="12">
        <v>180</v>
      </c>
      <c r="E56" s="12">
        <v>0</v>
      </c>
      <c r="F56" s="12">
        <v>0</v>
      </c>
      <c r="G56" s="12">
        <v>0</v>
      </c>
      <c r="H56" s="12">
        <v>321</v>
      </c>
      <c r="I56" s="16">
        <v>1984</v>
      </c>
      <c r="J56" s="16">
        <v>5290</v>
      </c>
      <c r="K56" s="12">
        <v>1</v>
      </c>
      <c r="L56" s="16">
        <v>7776</v>
      </c>
    </row>
    <row r="57" spans="2:12" x14ac:dyDescent="0.25">
      <c r="B57" s="12">
        <v>201404</v>
      </c>
      <c r="C57" s="12">
        <v>0</v>
      </c>
      <c r="D57" s="12">
        <v>132</v>
      </c>
      <c r="E57" s="12">
        <v>0</v>
      </c>
      <c r="F57" s="12">
        <v>0</v>
      </c>
      <c r="G57" s="12">
        <v>0</v>
      </c>
      <c r="H57" s="12">
        <v>414</v>
      </c>
      <c r="I57" s="16">
        <v>1866</v>
      </c>
      <c r="J57" s="16">
        <v>6371</v>
      </c>
      <c r="K57" s="12">
        <v>2</v>
      </c>
      <c r="L57" s="16">
        <v>8785</v>
      </c>
    </row>
    <row r="58" spans="2:12" x14ac:dyDescent="0.25">
      <c r="B58" s="12">
        <v>201405</v>
      </c>
      <c r="C58" s="12">
        <v>0</v>
      </c>
      <c r="D58" s="12">
        <v>127</v>
      </c>
      <c r="E58" s="12">
        <v>0</v>
      </c>
      <c r="F58" s="12">
        <v>0</v>
      </c>
      <c r="G58" s="12">
        <v>0</v>
      </c>
      <c r="H58" s="12">
        <v>435</v>
      </c>
      <c r="I58" s="16">
        <v>1975</v>
      </c>
      <c r="J58" s="16">
        <v>4797</v>
      </c>
      <c r="K58" s="12">
        <v>4</v>
      </c>
      <c r="L58" s="16">
        <v>7338</v>
      </c>
    </row>
    <row r="59" spans="2:12" x14ac:dyDescent="0.25">
      <c r="B59" s="12">
        <v>201406</v>
      </c>
      <c r="C59" s="12">
        <v>0</v>
      </c>
      <c r="D59" s="12">
        <v>88</v>
      </c>
      <c r="E59" s="12">
        <v>0</v>
      </c>
      <c r="F59" s="12">
        <v>0</v>
      </c>
      <c r="G59" s="12">
        <v>0</v>
      </c>
      <c r="H59" s="12">
        <v>493</v>
      </c>
      <c r="I59" s="16">
        <v>1721</v>
      </c>
      <c r="J59" s="16">
        <v>3666</v>
      </c>
      <c r="K59" s="12">
        <v>2</v>
      </c>
      <c r="L59" s="16">
        <v>5970</v>
      </c>
    </row>
    <row r="60" spans="2:12" x14ac:dyDescent="0.25">
      <c r="B60" s="12">
        <v>201407</v>
      </c>
      <c r="C60" s="12">
        <v>0</v>
      </c>
      <c r="D60" s="12">
        <v>78</v>
      </c>
      <c r="E60" s="12">
        <v>0</v>
      </c>
      <c r="F60" s="12">
        <v>0</v>
      </c>
      <c r="G60" s="12">
        <v>0</v>
      </c>
      <c r="H60" s="12">
        <v>465</v>
      </c>
      <c r="I60" s="16">
        <v>2136</v>
      </c>
      <c r="J60" s="16">
        <v>3728</v>
      </c>
      <c r="K60" s="12">
        <v>3</v>
      </c>
      <c r="L60" s="16">
        <v>6410</v>
      </c>
    </row>
    <row r="61" spans="2:12" x14ac:dyDescent="0.25">
      <c r="B61" s="12">
        <v>201408</v>
      </c>
      <c r="C61" s="12">
        <v>0</v>
      </c>
      <c r="D61" s="12">
        <v>70</v>
      </c>
      <c r="E61" s="12">
        <v>0</v>
      </c>
      <c r="F61" s="12">
        <v>0</v>
      </c>
      <c r="G61" s="12">
        <v>0</v>
      </c>
      <c r="H61" s="12">
        <v>417</v>
      </c>
      <c r="I61" s="16">
        <v>2518</v>
      </c>
      <c r="J61" s="16">
        <v>3433</v>
      </c>
      <c r="K61" s="12">
        <v>4</v>
      </c>
      <c r="L61" s="16">
        <v>6442</v>
      </c>
    </row>
    <row r="62" spans="2:12" x14ac:dyDescent="0.25">
      <c r="B62" s="12">
        <v>201409</v>
      </c>
      <c r="C62" s="12">
        <v>0</v>
      </c>
      <c r="D62" s="12">
        <v>105</v>
      </c>
      <c r="E62" s="12">
        <v>0</v>
      </c>
      <c r="F62" s="12">
        <v>0</v>
      </c>
      <c r="G62" s="12">
        <v>0</v>
      </c>
      <c r="H62" s="12">
        <v>473</v>
      </c>
      <c r="I62" s="16">
        <v>2729</v>
      </c>
      <c r="J62" s="16">
        <v>3875</v>
      </c>
      <c r="K62" s="16">
        <v>2321</v>
      </c>
      <c r="L62" s="16">
        <v>9503</v>
      </c>
    </row>
    <row r="63" spans="2:12" x14ac:dyDescent="0.25">
      <c r="B63" s="12">
        <v>201410</v>
      </c>
      <c r="C63" s="12">
        <v>0</v>
      </c>
      <c r="D63" s="12">
        <v>128</v>
      </c>
      <c r="E63" s="12">
        <v>0</v>
      </c>
      <c r="F63" s="12">
        <v>0</v>
      </c>
      <c r="G63" s="12">
        <v>0</v>
      </c>
      <c r="H63" s="12">
        <v>615</v>
      </c>
      <c r="I63" s="16">
        <v>2701</v>
      </c>
      <c r="J63" s="16">
        <v>4381</v>
      </c>
      <c r="K63" s="16">
        <v>3047</v>
      </c>
      <c r="L63" s="16">
        <v>10872</v>
      </c>
    </row>
    <row r="64" spans="2:12" x14ac:dyDescent="0.25">
      <c r="B64" s="12">
        <v>201411</v>
      </c>
      <c r="C64" s="12">
        <v>0</v>
      </c>
      <c r="D64" s="12">
        <v>182</v>
      </c>
      <c r="E64" s="12">
        <v>0</v>
      </c>
      <c r="F64" s="12">
        <v>0</v>
      </c>
      <c r="G64" s="12">
        <v>0</v>
      </c>
      <c r="H64" s="12">
        <v>503</v>
      </c>
      <c r="I64" s="16">
        <v>2986</v>
      </c>
      <c r="J64" s="16">
        <v>3707</v>
      </c>
      <c r="K64" s="16">
        <v>2590</v>
      </c>
      <c r="L64" s="16">
        <v>9968</v>
      </c>
    </row>
    <row r="65" spans="2:12" x14ac:dyDescent="0.25">
      <c r="B65" s="12">
        <v>201412</v>
      </c>
      <c r="C65" s="12">
        <v>0</v>
      </c>
      <c r="D65" s="12">
        <v>291</v>
      </c>
      <c r="E65" s="12">
        <v>0</v>
      </c>
      <c r="F65" s="12">
        <v>0</v>
      </c>
      <c r="G65" s="12">
        <v>0</v>
      </c>
      <c r="H65" s="12">
        <v>446</v>
      </c>
      <c r="I65" s="16">
        <v>2866</v>
      </c>
      <c r="J65" s="16">
        <v>3399</v>
      </c>
      <c r="K65" s="16">
        <v>2667</v>
      </c>
      <c r="L65" s="16">
        <v>9669</v>
      </c>
    </row>
    <row r="66" spans="2:12" x14ac:dyDescent="0.25">
      <c r="B66" s="12">
        <v>201501</v>
      </c>
      <c r="C66" s="12">
        <v>0</v>
      </c>
      <c r="D66" s="12">
        <v>328</v>
      </c>
      <c r="E66" s="12">
        <v>0</v>
      </c>
      <c r="F66" s="12">
        <v>0</v>
      </c>
      <c r="G66" s="12">
        <v>0</v>
      </c>
      <c r="H66" s="12">
        <v>574</v>
      </c>
      <c r="I66" s="16">
        <v>3188</v>
      </c>
      <c r="J66" s="16">
        <v>3729</v>
      </c>
      <c r="K66" s="16">
        <v>2818</v>
      </c>
      <c r="L66" s="16">
        <v>10637</v>
      </c>
    </row>
    <row r="67" spans="2:12" x14ac:dyDescent="0.25">
      <c r="B67" s="12">
        <v>201502</v>
      </c>
      <c r="C67" s="12">
        <v>0</v>
      </c>
      <c r="D67" s="12">
        <v>337</v>
      </c>
      <c r="E67" s="12">
        <v>0</v>
      </c>
      <c r="F67" s="12">
        <v>0</v>
      </c>
      <c r="G67" s="12">
        <v>0</v>
      </c>
      <c r="H67" s="12">
        <v>426</v>
      </c>
      <c r="I67" s="16">
        <v>3080</v>
      </c>
      <c r="J67" s="16">
        <v>3884</v>
      </c>
      <c r="K67" s="16">
        <v>2409</v>
      </c>
      <c r="L67" s="16">
        <v>10136</v>
      </c>
    </row>
    <row r="68" spans="2:12" x14ac:dyDescent="0.25">
      <c r="B68" s="12">
        <v>201503</v>
      </c>
      <c r="C68" s="12">
        <v>0</v>
      </c>
      <c r="D68" s="12">
        <v>356</v>
      </c>
      <c r="E68" s="12">
        <v>0</v>
      </c>
      <c r="F68" s="12">
        <v>0</v>
      </c>
      <c r="G68" s="12">
        <v>0</v>
      </c>
      <c r="H68" s="12">
        <v>428</v>
      </c>
      <c r="I68" s="16">
        <v>3464</v>
      </c>
      <c r="J68" s="16">
        <v>3935</v>
      </c>
      <c r="K68" s="16">
        <v>2504</v>
      </c>
      <c r="L68" s="16">
        <v>10687</v>
      </c>
    </row>
    <row r="69" spans="2:12" x14ac:dyDescent="0.25">
      <c r="B69" s="12">
        <v>201504</v>
      </c>
      <c r="C69" s="12">
        <v>96</v>
      </c>
      <c r="D69" s="12">
        <v>282</v>
      </c>
      <c r="E69" s="12">
        <v>0</v>
      </c>
      <c r="F69" s="12">
        <v>860</v>
      </c>
      <c r="G69" s="12">
        <v>0</v>
      </c>
      <c r="H69" s="12">
        <v>373</v>
      </c>
      <c r="I69" s="16">
        <v>3059</v>
      </c>
      <c r="J69" s="16">
        <v>3651</v>
      </c>
      <c r="K69" s="16">
        <v>2365</v>
      </c>
      <c r="L69" s="16">
        <v>10686</v>
      </c>
    </row>
    <row r="70" spans="2:12" x14ac:dyDescent="0.25">
      <c r="B70" s="12">
        <v>201505</v>
      </c>
      <c r="C70" s="12">
        <v>88</v>
      </c>
      <c r="D70" s="12">
        <v>452</v>
      </c>
      <c r="E70" s="12">
        <v>0</v>
      </c>
      <c r="F70" s="16">
        <v>2670</v>
      </c>
      <c r="G70" s="12">
        <v>275</v>
      </c>
      <c r="H70" s="12">
        <v>445</v>
      </c>
      <c r="I70" s="16">
        <v>3144</v>
      </c>
      <c r="J70" s="16">
        <v>3431</v>
      </c>
      <c r="K70" s="16">
        <v>2209</v>
      </c>
      <c r="L70" s="16">
        <v>12714</v>
      </c>
    </row>
    <row r="71" spans="2:12" x14ac:dyDescent="0.25">
      <c r="B71" s="12">
        <v>201506</v>
      </c>
      <c r="C71" s="12">
        <v>108</v>
      </c>
      <c r="D71" s="12">
        <v>375</v>
      </c>
      <c r="E71" s="12">
        <v>0</v>
      </c>
      <c r="F71" s="16">
        <v>2792</v>
      </c>
      <c r="G71" s="12">
        <v>618</v>
      </c>
      <c r="H71" s="12">
        <v>461</v>
      </c>
      <c r="I71" s="16">
        <v>3140</v>
      </c>
      <c r="J71" s="16">
        <v>3183</v>
      </c>
      <c r="K71" s="16">
        <v>1747</v>
      </c>
      <c r="L71" s="16">
        <v>12424</v>
      </c>
    </row>
    <row r="72" spans="2:12" x14ac:dyDescent="0.25">
      <c r="B72" s="12">
        <v>201507</v>
      </c>
      <c r="C72" s="12">
        <v>95</v>
      </c>
      <c r="D72" s="12">
        <v>426</v>
      </c>
      <c r="E72" s="12">
        <v>0</v>
      </c>
      <c r="F72" s="16">
        <v>3475</v>
      </c>
      <c r="G72" s="12">
        <v>700</v>
      </c>
      <c r="H72" s="12">
        <v>477</v>
      </c>
      <c r="I72" s="16">
        <v>3298</v>
      </c>
      <c r="J72" s="16">
        <v>3193</v>
      </c>
      <c r="K72" s="16">
        <v>1772</v>
      </c>
      <c r="L72" s="16">
        <v>13436</v>
      </c>
    </row>
    <row r="73" spans="2:12" x14ac:dyDescent="0.25">
      <c r="B73" s="12">
        <v>201508</v>
      </c>
      <c r="C73" s="12">
        <v>98</v>
      </c>
      <c r="D73" s="12">
        <v>431</v>
      </c>
      <c r="E73" s="12">
        <v>0</v>
      </c>
      <c r="F73" s="16">
        <v>3155</v>
      </c>
      <c r="G73" s="12">
        <v>391</v>
      </c>
      <c r="H73" s="12">
        <v>424</v>
      </c>
      <c r="I73" s="16">
        <v>3091</v>
      </c>
      <c r="J73" s="16">
        <v>3014</v>
      </c>
      <c r="K73" s="16">
        <v>1554</v>
      </c>
      <c r="L73" s="16">
        <v>12158</v>
      </c>
    </row>
    <row r="74" spans="2:12" x14ac:dyDescent="0.25">
      <c r="B74" s="12">
        <v>201509</v>
      </c>
      <c r="C74" s="12">
        <v>114</v>
      </c>
      <c r="D74" s="12">
        <v>393</v>
      </c>
      <c r="E74" s="12">
        <v>456</v>
      </c>
      <c r="F74" s="16">
        <v>2904</v>
      </c>
      <c r="G74" s="12">
        <v>498</v>
      </c>
      <c r="H74" s="12">
        <v>554</v>
      </c>
      <c r="I74" s="16">
        <v>3172</v>
      </c>
      <c r="J74" s="16">
        <v>3301</v>
      </c>
      <c r="K74" s="16">
        <v>3966</v>
      </c>
      <c r="L74" s="16">
        <v>15358</v>
      </c>
    </row>
    <row r="75" spans="2:12" x14ac:dyDescent="0.25">
      <c r="B75" s="12">
        <v>201510</v>
      </c>
      <c r="C75" s="12">
        <v>100</v>
      </c>
      <c r="D75" s="12">
        <v>433</v>
      </c>
      <c r="E75" s="12">
        <v>922</v>
      </c>
      <c r="F75" s="16">
        <v>3356</v>
      </c>
      <c r="G75" s="12">
        <v>567</v>
      </c>
      <c r="H75" s="12">
        <v>543</v>
      </c>
      <c r="I75" s="16">
        <v>3288</v>
      </c>
      <c r="J75" s="16">
        <v>3362</v>
      </c>
      <c r="K75" s="16">
        <v>2739</v>
      </c>
      <c r="L75" s="16">
        <v>15310</v>
      </c>
    </row>
    <row r="76" spans="2:12" x14ac:dyDescent="0.25">
      <c r="B76" s="12">
        <v>201511</v>
      </c>
      <c r="C76" s="12">
        <v>93</v>
      </c>
      <c r="D76" s="12">
        <v>474</v>
      </c>
      <c r="E76" s="16">
        <v>1083</v>
      </c>
      <c r="F76" s="16">
        <v>3525</v>
      </c>
      <c r="G76" s="12">
        <v>581</v>
      </c>
      <c r="H76" s="12">
        <v>590</v>
      </c>
      <c r="I76" s="16">
        <v>3175</v>
      </c>
      <c r="J76" s="16">
        <v>3112</v>
      </c>
      <c r="K76" s="16">
        <v>2771</v>
      </c>
      <c r="L76" s="16">
        <v>15404</v>
      </c>
    </row>
    <row r="77" spans="2:12" x14ac:dyDescent="0.25">
      <c r="B77" s="12">
        <v>201512</v>
      </c>
      <c r="C77" s="12">
        <v>85</v>
      </c>
      <c r="D77" s="12">
        <v>417</v>
      </c>
      <c r="E77" s="16">
        <v>1039</v>
      </c>
      <c r="F77" s="16">
        <v>3252</v>
      </c>
      <c r="G77" s="12">
        <v>867</v>
      </c>
      <c r="H77" s="12">
        <v>548</v>
      </c>
      <c r="I77" s="16">
        <v>2972</v>
      </c>
      <c r="J77" s="16">
        <v>2991</v>
      </c>
      <c r="K77" s="16">
        <v>2754</v>
      </c>
      <c r="L77" s="16">
        <v>14925</v>
      </c>
    </row>
    <row r="78" spans="2:12" x14ac:dyDescent="0.25">
      <c r="B78" s="12">
        <v>201601</v>
      </c>
      <c r="C78" s="12">
        <v>103</v>
      </c>
      <c r="D78" s="12">
        <v>393</v>
      </c>
      <c r="E78" s="16">
        <v>1218</v>
      </c>
      <c r="F78" s="16">
        <v>3624</v>
      </c>
      <c r="G78" s="16">
        <v>1404</v>
      </c>
      <c r="H78" s="12">
        <v>542</v>
      </c>
      <c r="I78" s="16">
        <v>3138</v>
      </c>
      <c r="J78" s="16">
        <v>3255</v>
      </c>
      <c r="K78" s="16">
        <v>2811</v>
      </c>
      <c r="L78" s="16">
        <v>16488</v>
      </c>
    </row>
    <row r="79" spans="2:12" x14ac:dyDescent="0.25">
      <c r="B79" s="12">
        <v>201602</v>
      </c>
      <c r="C79" s="12">
        <v>104</v>
      </c>
      <c r="D79" s="12">
        <v>562</v>
      </c>
      <c r="E79" s="16">
        <v>1006</v>
      </c>
      <c r="F79" s="16">
        <v>3700</v>
      </c>
      <c r="G79" s="16">
        <v>1120</v>
      </c>
      <c r="H79" s="12">
        <v>556</v>
      </c>
      <c r="I79" s="16">
        <v>3057</v>
      </c>
      <c r="J79" s="16">
        <v>3224</v>
      </c>
      <c r="K79" s="16">
        <v>2601</v>
      </c>
      <c r="L79" s="16">
        <v>15930</v>
      </c>
    </row>
    <row r="80" spans="2:12" x14ac:dyDescent="0.25">
      <c r="B80" s="12">
        <v>201603</v>
      </c>
      <c r="C80" s="12">
        <v>73</v>
      </c>
      <c r="D80" s="12">
        <v>626</v>
      </c>
      <c r="E80" s="12">
        <v>993</v>
      </c>
      <c r="F80" s="16">
        <v>3816</v>
      </c>
      <c r="G80" s="16">
        <v>1382</v>
      </c>
      <c r="H80" s="12">
        <v>716</v>
      </c>
      <c r="I80" s="16">
        <v>3167</v>
      </c>
      <c r="J80" s="16">
        <v>3316</v>
      </c>
      <c r="K80" s="16">
        <v>2341</v>
      </c>
      <c r="L80" s="16">
        <v>16430</v>
      </c>
    </row>
    <row r="81" spans="2:12" x14ac:dyDescent="0.25">
      <c r="B81" s="12">
        <v>201604</v>
      </c>
      <c r="C81" s="12">
        <v>94</v>
      </c>
      <c r="D81" s="12">
        <v>497</v>
      </c>
      <c r="E81" s="16">
        <v>1014</v>
      </c>
      <c r="F81" s="16">
        <v>3857</v>
      </c>
      <c r="G81" s="16">
        <v>1134</v>
      </c>
      <c r="H81" s="12">
        <v>657</v>
      </c>
      <c r="I81" s="16">
        <v>3199</v>
      </c>
      <c r="J81" s="16">
        <v>3404</v>
      </c>
      <c r="K81" s="16">
        <v>2550</v>
      </c>
      <c r="L81" s="16">
        <v>16406</v>
      </c>
    </row>
    <row r="82" spans="2:12" x14ac:dyDescent="0.25">
      <c r="B82" s="12">
        <v>201605</v>
      </c>
      <c r="C82" s="12">
        <v>95</v>
      </c>
      <c r="D82" s="12">
        <v>440</v>
      </c>
      <c r="E82" s="16">
        <v>1055</v>
      </c>
      <c r="F82" s="16">
        <v>3776</v>
      </c>
      <c r="G82" s="16">
        <v>1118</v>
      </c>
      <c r="H82" s="12">
        <v>773</v>
      </c>
      <c r="I82" s="16">
        <v>3416</v>
      </c>
      <c r="J82" s="16">
        <v>3779</v>
      </c>
      <c r="K82" s="16">
        <v>2585</v>
      </c>
      <c r="L82" s="16">
        <v>17037</v>
      </c>
    </row>
    <row r="83" spans="2:12" x14ac:dyDescent="0.25">
      <c r="B83" s="12">
        <v>201606</v>
      </c>
      <c r="C83" s="12">
        <v>99</v>
      </c>
      <c r="D83" s="12">
        <v>411</v>
      </c>
      <c r="E83" s="16">
        <v>1072</v>
      </c>
      <c r="F83" s="16">
        <v>3834</v>
      </c>
      <c r="G83" s="16">
        <v>1328</v>
      </c>
      <c r="H83" s="12">
        <v>749</v>
      </c>
      <c r="I83" s="16">
        <v>3614</v>
      </c>
      <c r="J83" s="16">
        <v>3349</v>
      </c>
      <c r="K83" s="16">
        <v>2712</v>
      </c>
      <c r="L83" s="16">
        <v>17168</v>
      </c>
    </row>
    <row r="84" spans="2:12" x14ac:dyDescent="0.25">
      <c r="B84" s="12">
        <v>201607</v>
      </c>
      <c r="C84" s="12">
        <v>118</v>
      </c>
      <c r="D84" s="12">
        <v>439</v>
      </c>
      <c r="E84" s="16">
        <v>1119</v>
      </c>
      <c r="F84" s="16">
        <v>3549</v>
      </c>
      <c r="G84" s="16">
        <v>1096</v>
      </c>
      <c r="H84" s="12">
        <v>709</v>
      </c>
      <c r="I84" s="16">
        <v>3225</v>
      </c>
      <c r="J84" s="16">
        <v>3043</v>
      </c>
      <c r="K84" s="16">
        <v>2647</v>
      </c>
      <c r="L84" s="16">
        <v>15945</v>
      </c>
    </row>
    <row r="85" spans="2:12" x14ac:dyDescent="0.25">
      <c r="B85" s="12">
        <v>201608</v>
      </c>
      <c r="C85" s="12">
        <v>96</v>
      </c>
      <c r="D85" s="12">
        <v>584</v>
      </c>
      <c r="E85" s="16">
        <v>1095</v>
      </c>
      <c r="F85" s="16">
        <v>3661</v>
      </c>
      <c r="G85" s="16">
        <v>1388</v>
      </c>
      <c r="H85" s="12">
        <v>808</v>
      </c>
      <c r="I85" s="16">
        <v>3624</v>
      </c>
      <c r="J85" s="16">
        <v>2977</v>
      </c>
      <c r="K85" s="16">
        <v>2906</v>
      </c>
      <c r="L85" s="16">
        <v>17139</v>
      </c>
    </row>
    <row r="86" spans="2:12" x14ac:dyDescent="0.25">
      <c r="B86" s="12">
        <v>201609</v>
      </c>
      <c r="C86" s="12">
        <v>83</v>
      </c>
      <c r="D86" s="12">
        <v>551</v>
      </c>
      <c r="E86" s="16">
        <v>1139</v>
      </c>
      <c r="F86" s="16">
        <v>3499</v>
      </c>
      <c r="G86" s="16">
        <v>1317</v>
      </c>
      <c r="H86" s="12">
        <v>852</v>
      </c>
      <c r="I86" s="16">
        <v>3491</v>
      </c>
      <c r="J86" s="16">
        <v>3083</v>
      </c>
      <c r="K86" s="16">
        <v>2578</v>
      </c>
      <c r="L86" s="16">
        <v>16593</v>
      </c>
    </row>
    <row r="87" spans="2:12" x14ac:dyDescent="0.25">
      <c r="B87" s="12">
        <v>201610</v>
      </c>
      <c r="C87" s="12">
        <v>106</v>
      </c>
      <c r="D87" s="12">
        <v>491</v>
      </c>
      <c r="E87" s="16">
        <v>1114</v>
      </c>
      <c r="F87" s="16">
        <v>3495</v>
      </c>
      <c r="G87" s="16">
        <v>1414</v>
      </c>
      <c r="H87" s="12">
        <v>847</v>
      </c>
      <c r="I87" s="16">
        <v>3342</v>
      </c>
      <c r="J87" s="16">
        <v>3119</v>
      </c>
      <c r="K87" s="16">
        <v>2782</v>
      </c>
      <c r="L87" s="16">
        <v>16710</v>
      </c>
    </row>
    <row r="88" spans="2:12" x14ac:dyDescent="0.25">
      <c r="B88" s="12">
        <v>201611</v>
      </c>
      <c r="C88" s="12">
        <v>111</v>
      </c>
      <c r="D88" s="12">
        <v>410</v>
      </c>
      <c r="E88" s="16">
        <v>1094</v>
      </c>
      <c r="F88" s="16">
        <v>3578</v>
      </c>
      <c r="G88" s="16">
        <v>2185</v>
      </c>
      <c r="H88" s="12">
        <v>831</v>
      </c>
      <c r="I88" s="16">
        <v>3242</v>
      </c>
      <c r="J88" s="16">
        <v>2951</v>
      </c>
      <c r="K88" s="16">
        <v>2787</v>
      </c>
      <c r="L88" s="16">
        <v>17189</v>
      </c>
    </row>
    <row r="89" spans="2:12" x14ac:dyDescent="0.25">
      <c r="B89" s="12">
        <v>201612</v>
      </c>
      <c r="C89" s="12">
        <v>88</v>
      </c>
      <c r="D89" s="12">
        <v>232</v>
      </c>
      <c r="E89" s="16">
        <v>1131</v>
      </c>
      <c r="F89" s="16">
        <v>3050</v>
      </c>
      <c r="G89" s="16">
        <v>1879</v>
      </c>
      <c r="H89" s="12">
        <v>870</v>
      </c>
      <c r="I89" s="16">
        <v>3320</v>
      </c>
      <c r="J89" s="16">
        <v>2955</v>
      </c>
      <c r="K89" s="16">
        <v>2625</v>
      </c>
      <c r="L89" s="16">
        <v>16150</v>
      </c>
    </row>
    <row r="90" spans="2:12" x14ac:dyDescent="0.25">
      <c r="B90" s="12">
        <v>201701</v>
      </c>
      <c r="C90" s="12">
        <v>85</v>
      </c>
      <c r="D90" s="12">
        <v>102</v>
      </c>
      <c r="E90" s="16">
        <v>1131</v>
      </c>
      <c r="F90" s="16">
        <v>3501</v>
      </c>
      <c r="G90" s="16">
        <v>2120</v>
      </c>
      <c r="H90" s="12">
        <v>879</v>
      </c>
      <c r="I90" s="16">
        <v>3751</v>
      </c>
      <c r="J90" s="16">
        <v>3073</v>
      </c>
      <c r="K90" s="16">
        <v>2588</v>
      </c>
      <c r="L90" s="16">
        <v>17230</v>
      </c>
    </row>
    <row r="91" spans="2:12" x14ac:dyDescent="0.25">
      <c r="B91" s="12">
        <v>201702</v>
      </c>
      <c r="C91" s="12">
        <v>72</v>
      </c>
      <c r="D91" s="12">
        <v>212</v>
      </c>
      <c r="E91" s="16">
        <v>1018</v>
      </c>
      <c r="F91" s="16">
        <v>3245</v>
      </c>
      <c r="G91" s="16">
        <v>2346</v>
      </c>
      <c r="H91" s="12">
        <v>795</v>
      </c>
      <c r="I91" s="16">
        <v>3493</v>
      </c>
      <c r="J91" s="16">
        <v>2864</v>
      </c>
      <c r="K91" s="16">
        <v>2238</v>
      </c>
      <c r="L91" s="16">
        <v>16283</v>
      </c>
    </row>
    <row r="92" spans="2:12" x14ac:dyDescent="0.25">
      <c r="B92" s="12">
        <v>201703</v>
      </c>
      <c r="C92" s="12">
        <v>94</v>
      </c>
      <c r="D92" s="16">
        <v>1156</v>
      </c>
      <c r="E92" s="16">
        <v>1132</v>
      </c>
      <c r="F92" s="16">
        <v>3600</v>
      </c>
      <c r="G92" s="16">
        <v>2544</v>
      </c>
      <c r="H92" s="12">
        <v>929</v>
      </c>
      <c r="I92" s="16">
        <v>3745</v>
      </c>
      <c r="J92" s="16">
        <v>2987</v>
      </c>
      <c r="K92" s="16">
        <v>2329</v>
      </c>
      <c r="L92" s="16">
        <v>18516</v>
      </c>
    </row>
    <row r="93" spans="2:12" x14ac:dyDescent="0.25">
      <c r="B93" s="12">
        <v>201704</v>
      </c>
      <c r="C93" s="12">
        <v>138</v>
      </c>
      <c r="D93" s="16">
        <v>2069</v>
      </c>
      <c r="E93" s="16">
        <v>1082</v>
      </c>
      <c r="F93" s="16">
        <v>3095</v>
      </c>
      <c r="G93" s="16">
        <v>2084</v>
      </c>
      <c r="H93" s="12">
        <v>830</v>
      </c>
      <c r="I93" s="16">
        <v>3442</v>
      </c>
      <c r="J93" s="16">
        <v>2708</v>
      </c>
      <c r="K93" s="16">
        <v>1904</v>
      </c>
      <c r="L93" s="16">
        <v>17352</v>
      </c>
    </row>
    <row r="94" spans="2:12" x14ac:dyDescent="0.25">
      <c r="B94" s="12">
        <v>201705</v>
      </c>
      <c r="C94" s="12">
        <v>142</v>
      </c>
      <c r="D94" s="12">
        <v>939</v>
      </c>
      <c r="E94" s="16">
        <v>1111</v>
      </c>
      <c r="F94" s="16">
        <v>3772</v>
      </c>
      <c r="G94" s="16">
        <v>2517</v>
      </c>
      <c r="H94" s="12">
        <v>856</v>
      </c>
      <c r="I94" s="16">
        <v>4131</v>
      </c>
      <c r="J94" s="16">
        <v>2886</v>
      </c>
      <c r="K94" s="16">
        <v>2178</v>
      </c>
      <c r="L94" s="16">
        <v>18532</v>
      </c>
    </row>
    <row r="95" spans="2:12" x14ac:dyDescent="0.25">
      <c r="B95" s="12">
        <v>201706</v>
      </c>
      <c r="C95" s="12">
        <v>112</v>
      </c>
      <c r="D95" s="12">
        <v>910</v>
      </c>
      <c r="E95" s="16">
        <v>1073</v>
      </c>
      <c r="F95" s="16">
        <v>3708</v>
      </c>
      <c r="G95" s="16">
        <v>2714</v>
      </c>
      <c r="H95" s="12">
        <v>835</v>
      </c>
      <c r="I95" s="16">
        <v>3884</v>
      </c>
      <c r="J95" s="16">
        <v>2933</v>
      </c>
      <c r="K95" s="16">
        <v>2084</v>
      </c>
      <c r="L95" s="16">
        <v>18253</v>
      </c>
    </row>
    <row r="96" spans="2:12" x14ac:dyDescent="0.25">
      <c r="B96" s="12">
        <v>201707</v>
      </c>
      <c r="C96" s="12">
        <v>96</v>
      </c>
      <c r="D96" s="12">
        <v>900</v>
      </c>
      <c r="E96" s="16">
        <v>1098</v>
      </c>
      <c r="F96" s="16">
        <v>3787</v>
      </c>
      <c r="G96" s="16">
        <v>2479</v>
      </c>
      <c r="H96" s="12">
        <v>789</v>
      </c>
      <c r="I96" s="16">
        <v>4131</v>
      </c>
      <c r="J96" s="16">
        <v>2739</v>
      </c>
      <c r="K96" s="16">
        <v>2286</v>
      </c>
      <c r="L96" s="16">
        <v>18305</v>
      </c>
    </row>
    <row r="97" spans="2:18" x14ac:dyDescent="0.25">
      <c r="B97" s="12">
        <v>201708</v>
      </c>
      <c r="C97" s="12">
        <v>91</v>
      </c>
      <c r="D97" s="16">
        <v>1925</v>
      </c>
      <c r="E97" s="16">
        <v>1097</v>
      </c>
      <c r="F97" s="16">
        <v>3688</v>
      </c>
      <c r="G97" s="16">
        <v>2014</v>
      </c>
      <c r="H97" s="12">
        <v>706</v>
      </c>
      <c r="I97" s="16">
        <v>3962</v>
      </c>
      <c r="J97" s="16">
        <v>3107</v>
      </c>
      <c r="K97" s="16">
        <v>2159</v>
      </c>
      <c r="L97" s="16">
        <v>18749</v>
      </c>
    </row>
    <row r="98" spans="2:18" x14ac:dyDescent="0.25">
      <c r="B98" s="12">
        <v>201709</v>
      </c>
      <c r="C98" s="12">
        <v>86</v>
      </c>
      <c r="D98" s="12">
        <v>997</v>
      </c>
      <c r="E98" s="16">
        <v>1061</v>
      </c>
      <c r="F98" s="16">
        <v>3667</v>
      </c>
      <c r="G98" s="16">
        <v>1730</v>
      </c>
      <c r="H98" s="12">
        <v>784</v>
      </c>
      <c r="I98" s="16">
        <v>3922</v>
      </c>
      <c r="J98" s="16">
        <v>5149</v>
      </c>
      <c r="K98" s="16">
        <v>2007</v>
      </c>
      <c r="L98" s="16">
        <v>19403</v>
      </c>
    </row>
    <row r="99" spans="2:18" x14ac:dyDescent="0.25">
      <c r="B99" s="12">
        <v>201710</v>
      </c>
      <c r="C99" s="12">
        <v>82</v>
      </c>
      <c r="D99" s="12">
        <v>785</v>
      </c>
      <c r="E99" s="16">
        <v>1032</v>
      </c>
      <c r="F99" s="16">
        <v>3532</v>
      </c>
      <c r="G99" s="16">
        <v>1735</v>
      </c>
      <c r="H99" s="12">
        <v>882</v>
      </c>
      <c r="I99" s="16">
        <v>4245</v>
      </c>
      <c r="J99" s="16">
        <v>3664</v>
      </c>
      <c r="K99" s="16">
        <v>2242</v>
      </c>
      <c r="L99" s="16">
        <v>18199</v>
      </c>
    </row>
    <row r="100" spans="2:18" x14ac:dyDescent="0.25">
      <c r="B100" s="12">
        <v>201711</v>
      </c>
      <c r="C100" s="12">
        <v>69</v>
      </c>
      <c r="D100" s="12">
        <v>752</v>
      </c>
      <c r="E100" s="12">
        <v>958</v>
      </c>
      <c r="F100" s="16">
        <v>3550</v>
      </c>
      <c r="G100" s="16">
        <v>2024</v>
      </c>
      <c r="H100" s="12">
        <v>868</v>
      </c>
      <c r="I100" s="16">
        <v>4175</v>
      </c>
      <c r="J100" s="16">
        <v>3524</v>
      </c>
      <c r="K100" s="16">
        <v>2214</v>
      </c>
      <c r="L100" s="16">
        <v>18134</v>
      </c>
    </row>
    <row r="101" spans="2:18" x14ac:dyDescent="0.25">
      <c r="B101" s="12">
        <v>201712</v>
      </c>
      <c r="C101" s="12">
        <v>66</v>
      </c>
      <c r="D101" s="12">
        <v>469</v>
      </c>
      <c r="E101" s="12">
        <v>925</v>
      </c>
      <c r="F101" s="16">
        <v>3210</v>
      </c>
      <c r="G101" s="16">
        <v>1524</v>
      </c>
      <c r="H101" s="12">
        <v>864</v>
      </c>
      <c r="I101" s="16">
        <v>4037</v>
      </c>
      <c r="J101" s="16">
        <v>3183</v>
      </c>
      <c r="K101" s="16">
        <v>2201</v>
      </c>
      <c r="L101" s="16">
        <v>16479</v>
      </c>
    </row>
    <row r="102" spans="2:18" x14ac:dyDescent="0.25">
      <c r="B102" s="12"/>
      <c r="C102" s="12"/>
      <c r="D102" s="12"/>
      <c r="H102" s="12"/>
      <c r="I102" s="12"/>
      <c r="L102" s="13"/>
      <c r="N102" s="38"/>
      <c r="O102" s="38"/>
      <c r="P102" s="38"/>
      <c r="Q102" s="38"/>
      <c r="R102" s="38"/>
    </row>
    <row r="103" spans="2:18" x14ac:dyDescent="0.25">
      <c r="B103" s="12" t="s">
        <v>30</v>
      </c>
      <c r="C103" s="16">
        <v>3180</v>
      </c>
      <c r="D103" s="16">
        <v>23912</v>
      </c>
      <c r="E103" s="16">
        <v>29268</v>
      </c>
      <c r="F103" s="16">
        <v>111783</v>
      </c>
      <c r="G103" s="16">
        <v>47093</v>
      </c>
      <c r="H103" s="16">
        <v>30064</v>
      </c>
      <c r="I103" s="16">
        <v>263314</v>
      </c>
      <c r="J103" s="16">
        <v>372460</v>
      </c>
      <c r="K103" s="16">
        <v>98632</v>
      </c>
      <c r="L103" s="16">
        <v>979706</v>
      </c>
      <c r="N103" s="93"/>
      <c r="O103" s="93"/>
      <c r="P103" s="93"/>
      <c r="Q103" s="81"/>
      <c r="R103" s="38"/>
    </row>
    <row r="104" spans="2:18" x14ac:dyDescent="0.25">
      <c r="B104" s="12"/>
      <c r="C104" s="14"/>
      <c r="D104" s="14"/>
      <c r="E104" s="14"/>
      <c r="F104" s="14"/>
      <c r="G104" s="14"/>
      <c r="H104" s="14"/>
      <c r="I104" s="14"/>
      <c r="J104" s="14"/>
      <c r="K104" s="14"/>
      <c r="L104" s="15"/>
      <c r="N104" s="38"/>
      <c r="O104" s="38"/>
      <c r="P104" s="38"/>
      <c r="Q104" s="38"/>
      <c r="R104" s="3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2</vt:i4>
      </vt:variant>
    </vt:vector>
  </HeadingPairs>
  <TitlesOfParts>
    <vt:vector size="30" baseType="lpstr">
      <vt:lpstr>cover_page</vt:lpstr>
      <vt:lpstr>fx_lyzR</vt:lpstr>
      <vt:lpstr>fx_dtk</vt:lpstr>
      <vt:lpstr>fgoods</vt:lpstr>
      <vt:lpstr>fwords_st</vt:lpstr>
      <vt:lpstr>ftopics_st</vt:lpstr>
      <vt:lpstr>fhistograms</vt:lpstr>
      <vt:lpstr>fzipf's_distribution</vt:lpstr>
      <vt:lpstr>fnarticles_ym</vt:lpstr>
      <vt:lpstr>fwords_ym</vt:lpstr>
      <vt:lpstr>fneg_ym_gl</vt:lpstr>
      <vt:lpstr>fmig_ref_gl</vt:lpstr>
      <vt:lpstr>fter_mig_gl</vt:lpstr>
      <vt:lpstr>fviol2_mig_gl</vt:lpstr>
      <vt:lpstr>fneg_ym_g</vt:lpstr>
      <vt:lpstr>fmig_ref_ym_g</vt:lpstr>
      <vt:lpstr>fter_mig_qd_g</vt:lpstr>
      <vt:lpstr>fviol2_mig_qd_g</vt:lpstr>
      <vt:lpstr>fds_words</vt:lpstr>
      <vt:lpstr>fmds_topics</vt:lpstr>
      <vt:lpstr>fneg_rus_termig</vt:lpstr>
      <vt:lpstr>fneg_rus_violmig</vt:lpstr>
      <vt:lpstr>ftermig_violmig</vt:lpstr>
      <vt:lpstr>fdist_tm_nr</vt:lpstr>
      <vt:lpstr>putyin_wrd_env</vt:lpstr>
      <vt:lpstr>summary</vt:lpstr>
      <vt:lpstr>estimations</vt:lpstr>
      <vt:lpstr>f_additional</vt:lpstr>
      <vt:lpstr>fds_words!ruszki_matrix_1</vt:lpstr>
      <vt:lpstr>fds_words!ruszki_matrix_2_1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Impact of Russia’s state-run propaganda apparatus on the Hungarian online media– 2010-2017</dc:title>
  <dc:subject>figures &amp; data</dc:subject>
  <dc:creator>CRCB</dc:creator>
  <cp:lastModifiedBy>k135598</cp:lastModifiedBy>
  <dcterms:created xsi:type="dcterms:W3CDTF">2018-01-05T09:04:29Z</dcterms:created>
  <dcterms:modified xsi:type="dcterms:W3CDTF">2023-04-22T14:21:04Z</dcterms:modified>
</cp:coreProperties>
</file>