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lhasználó\123\crcb\1_munka\2020_covid_19\crcb_covid_19_zipf\"/>
    </mc:Choice>
  </mc:AlternateContent>
  <bookViews>
    <workbookView xWindow="0" yWindow="0" windowWidth="19200" windowHeight="6960"/>
  </bookViews>
  <sheets>
    <sheet name="zipf_da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1" i="1" l="1"/>
  <c r="Q110" i="1" l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2" i="1"/>
  <c r="Q13" i="1"/>
  <c r="C58" i="1" l="1"/>
  <c r="Q114" i="1"/>
  <c r="C23" i="1" s="1"/>
  <c r="V113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S113" i="1"/>
  <c r="C39" i="1" s="1"/>
  <c r="Q113" i="1"/>
  <c r="C26" i="1" s="1"/>
  <c r="T113" i="1" l="1"/>
  <c r="C49" i="1" s="1"/>
  <c r="W113" i="1"/>
  <c r="C68" i="1" s="1"/>
  <c r="C32" i="1"/>
  <c r="Q115" i="1"/>
  <c r="C76" i="1" l="1"/>
</calcChain>
</file>

<file path=xl/sharedStrings.xml><?xml version="1.0" encoding="utf-8"?>
<sst xmlns="http://schemas.openxmlformats.org/spreadsheetml/2006/main" count="20" uniqueCount="20">
  <si>
    <t>személyes kapcsolatok száma</t>
  </si>
  <si>
    <t>N</t>
  </si>
  <si>
    <t>hatványkitevő</t>
  </si>
  <si>
    <t>A felső húsz százalékhoz tartozó, egyékből kiinduló társas kapcsolatok aránya az egyénekből kiinduló összes személyes kapcsolatokon belül</t>
  </si>
  <si>
    <t>crcb</t>
  </si>
  <si>
    <t>emberek sorrendje a személyes kapcsolat száma szerint</t>
  </si>
  <si>
    <t>Generálj 1-100 közötti véletlen számokat itt: https://bit.ly/3dptDWq! Irj egyest az S oszlopnak abba a  cellájába [ehhez nézd a P12-P112 cellák sorszámait],  amely véletlenszámot kaptál!</t>
  </si>
  <si>
    <t>A tudományos eredmények figyelembevételének hatása (célzott / véletlenszerű kiválasztás hatékonysága) a járvány terjedésének megakadályozására.</t>
  </si>
  <si>
    <t>a legtöbb kapcsolattal rendelkezők 20 százalékánál a tőlük kiinduló személyes kapcsolat száma összesen</t>
  </si>
  <si>
    <t>Az egyénekből kiinduló társas kapcsolat száma összesen</t>
  </si>
  <si>
    <t>A véletlenszerű elosztást preferáló kormányzat hatékonysága (az összes kapcsolat hány százalékát tudja blokkolni maszkok véletlenszerű kiosztása és tesztek véletlenszerű végzése mellett)</t>
  </si>
  <si>
    <t>A generált véletlenszámok száma (a véletlenszerű eloszlást  preferáló kormányzat hány FFP3-as maszkot tud kiosztani, hány tesztet tud elvégezni)</t>
  </si>
  <si>
    <t>A Zipf megoszlást és ennek nyomán célzott elosztási stratégiát alkalmazó kormányzat a lakosság hány százalékának tud rendszeresen védőfelszerelést biztosítani és a lakosság hány százalékát tudja tesztelni</t>
  </si>
  <si>
    <t>A Zipf megoszlást  figyelembe vevő kormányzat hatékonysága (az összes kapcsolat hány százalékát tudja blokkolni maszkok kiosztása és tesztek végzése mellett, hogy figyelembe vette: az egyének eltérő számú emberrel kerülnek kapcsolatba)</t>
  </si>
  <si>
    <t>ide írj!</t>
  </si>
  <si>
    <t>A társadalmi kapcsolatok megoszlását  semmibevevő kormányzat, a tesztelés és védőfelszerelés véletlenszerű elosztása mellett</t>
  </si>
  <si>
    <t>A társadalmi kapcsolatok megoszlását figyelembe vevő, célzott stratégiát folytató kormányzat. A tesztelés és védőfelszerelés célzott elosztása</t>
  </si>
  <si>
    <t>Határozd meg, hogy a kormányzat hány tesztet tud végezni, illetve hány védőfelszerelést tud biztosítani!, Írj ehhez a V oszlop celláiba megfelelő számú egyest!</t>
  </si>
  <si>
    <t>A sárga mezőkbe írhatsz!</t>
  </si>
  <si>
    <t>a kék mezőkben láthatod az eredményeket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</si>
</sst>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164" fontId="0" fillId="0" borderId="0" xfId="0" applyNumberFormat="1" applyFill="1"/>
    <xf numFmtId="0" fontId="0" fillId="0" borderId="0" xfId="0" applyFill="1"/>
    <xf numFmtId="0" fontId="0" fillId="0" borderId="1" xfId="0" applyFill="1" applyBorder="1"/>
    <xf numFmtId="0" fontId="0" fillId="0" borderId="0" xfId="0" applyFill="1" applyBorder="1" applyAlignment="1"/>
    <xf numFmtId="1" fontId="0" fillId="0" borderId="0" xfId="0" applyNumberFormat="1" applyFill="1" applyBorder="1" applyAlignment="1"/>
    <xf numFmtId="0" fontId="0" fillId="0" borderId="0" xfId="0" applyFill="1" applyBorder="1"/>
    <xf numFmtId="0" fontId="0" fillId="2" borderId="1" xfId="0" applyFill="1" applyBorder="1"/>
    <xf numFmtId="1" fontId="0" fillId="2" borderId="1" xfId="0" applyNumberFormat="1" applyFill="1" applyBorder="1"/>
    <xf numFmtId="1" fontId="0" fillId="0" borderId="1" xfId="0" applyNumberFormat="1" applyFill="1" applyBorder="1"/>
    <xf numFmtId="164" fontId="0" fillId="0" borderId="1" xfId="0" applyNumberFormat="1" applyFill="1" applyBorder="1"/>
    <xf numFmtId="0" fontId="1" fillId="0" borderId="0" xfId="0" applyFont="1" applyFill="1"/>
    <xf numFmtId="0" fontId="1" fillId="3" borderId="0" xfId="0" applyFont="1" applyFill="1"/>
    <xf numFmtId="1" fontId="0" fillId="4" borderId="1" xfId="0" applyNumberFormat="1" applyFill="1" applyBorder="1" applyAlignment="1"/>
    <xf numFmtId="1" fontId="0" fillId="4" borderId="2" xfId="0" applyNumberFormat="1" applyFill="1" applyBorder="1" applyAlignment="1"/>
    <xf numFmtId="0" fontId="0" fillId="4" borderId="2" xfId="0" applyFill="1" applyBorder="1" applyAlignment="1"/>
    <xf numFmtId="1" fontId="0" fillId="4" borderId="1" xfId="0" applyNumberFormat="1" applyFill="1" applyBorder="1"/>
    <xf numFmtId="0" fontId="0" fillId="4" borderId="1" xfId="0" applyFill="1" applyBorder="1"/>
    <xf numFmtId="1" fontId="0" fillId="4" borderId="2" xfId="0" applyNumberFormat="1" applyFill="1" applyBorder="1"/>
    <xf numFmtId="2" fontId="0" fillId="4" borderId="2" xfId="0" applyNumberFormat="1" applyFill="1" applyBorder="1"/>
    <xf numFmtId="0" fontId="1" fillId="4" borderId="0" xfId="0" applyFont="1" applyFill="1"/>
    <xf numFmtId="0" fontId="0" fillId="3" borderId="1" xfId="0" applyFill="1" applyBorder="1" applyProtection="1">
      <protection locked="0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zipf_data!$Q$9</c:f>
              <c:strCache>
                <c:ptCount val="1"/>
                <c:pt idx="0">
                  <c:v>személyes kapcsolatok száma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zipf_data!$P$12:$P$111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cat>
          <c:val>
            <c:numRef>
              <c:f>zipf_data!$Q$12:$Q$111</c:f>
              <c:numCache>
                <c:formatCode>0</c:formatCode>
                <c:ptCount val="100"/>
                <c:pt idx="0">
                  <c:v>1000</c:v>
                </c:pt>
                <c:pt idx="1">
                  <c:v>353.55339059327378</c:v>
                </c:pt>
                <c:pt idx="2">
                  <c:v>192.45008972987526</c:v>
                </c:pt>
                <c:pt idx="3">
                  <c:v>125.00000000000003</c:v>
                </c:pt>
                <c:pt idx="4">
                  <c:v>89.442719099991621</c:v>
                </c:pt>
                <c:pt idx="5">
                  <c:v>68.041381743977155</c:v>
                </c:pt>
                <c:pt idx="6">
                  <c:v>53.994924715603901</c:v>
                </c:pt>
                <c:pt idx="7">
                  <c:v>44.194173824159243</c:v>
                </c:pt>
                <c:pt idx="8">
                  <c:v>37.037037037037038</c:v>
                </c:pt>
                <c:pt idx="9">
                  <c:v>31.622776601683785</c:v>
                </c:pt>
                <c:pt idx="10">
                  <c:v>27.41012223434214</c:v>
                </c:pt>
                <c:pt idx="11">
                  <c:v>24.056261216234397</c:v>
                </c:pt>
                <c:pt idx="12">
                  <c:v>21.334622931739577</c:v>
                </c:pt>
                <c:pt idx="13">
                  <c:v>19.090088708030322</c:v>
                </c:pt>
                <c:pt idx="14">
                  <c:v>17.213259316477412</c:v>
                </c:pt>
                <c:pt idx="15">
                  <c:v>15.625000000000007</c:v>
                </c:pt>
                <c:pt idx="16">
                  <c:v>14.266801472725462</c:v>
                </c:pt>
                <c:pt idx="17">
                  <c:v>13.09457002197311</c:v>
                </c:pt>
                <c:pt idx="18">
                  <c:v>12.07451230897694</c:v>
                </c:pt>
                <c:pt idx="19">
                  <c:v>11.180339887498949</c:v>
                </c:pt>
                <c:pt idx="20">
                  <c:v>10.391328106475825</c:v>
                </c:pt>
                <c:pt idx="21">
                  <c:v>9.6909416525277443</c:v>
                </c:pt>
                <c:pt idx="22">
                  <c:v>9.0658440894380341</c:v>
                </c:pt>
                <c:pt idx="23">
                  <c:v>8.5051727179971426</c:v>
                </c:pt>
                <c:pt idx="24">
                  <c:v>8.0000000000000036</c:v>
                </c:pt>
                <c:pt idx="25">
                  <c:v>7.5429282745455364</c:v>
                </c:pt>
                <c:pt idx="26">
                  <c:v>7.1277811011064909</c:v>
                </c:pt>
                <c:pt idx="27">
                  <c:v>6.7493655894504894</c:v>
                </c:pt>
                <c:pt idx="28">
                  <c:v>6.4032875233466164</c:v>
                </c:pt>
                <c:pt idx="29">
                  <c:v>6.0858061945018473</c:v>
                </c:pt>
                <c:pt idx="30">
                  <c:v>5.793719420218542</c:v>
                </c:pt>
                <c:pt idx="31">
                  <c:v>5.5242717280199036</c:v>
                </c:pt>
                <c:pt idx="32">
                  <c:v>5.2750804835059935</c:v>
                </c:pt>
                <c:pt idx="33">
                  <c:v>5.0440760336032016</c:v>
                </c:pt>
                <c:pt idx="34">
                  <c:v>4.8294528841629516</c:v>
                </c:pt>
                <c:pt idx="35">
                  <c:v>4.6296296296296289</c:v>
                </c:pt>
                <c:pt idx="36">
                  <c:v>4.4432158731177642</c:v>
                </c:pt>
                <c:pt idx="37">
                  <c:v>4.268984766599015</c:v>
                </c:pt>
                <c:pt idx="38">
                  <c:v>4.1058500975663392</c:v>
                </c:pt>
                <c:pt idx="39">
                  <c:v>3.9528470752104732</c:v>
                </c:pt>
                <c:pt idx="40">
                  <c:v>3.8091161436245389</c:v>
                </c:pt>
                <c:pt idx="41">
                  <c:v>3.6738892848117111</c:v>
                </c:pt>
                <c:pt idx="42">
                  <c:v>3.5464783798280144</c:v>
                </c:pt>
                <c:pt idx="43">
                  <c:v>3.4262652792927697</c:v>
                </c:pt>
                <c:pt idx="44">
                  <c:v>3.312693299999689</c:v>
                </c:pt>
                <c:pt idx="45">
                  <c:v>3.2052599164108067</c:v>
                </c:pt>
                <c:pt idx="46">
                  <c:v>3.103510457402014</c:v>
                </c:pt>
                <c:pt idx="47">
                  <c:v>3.0070326520292991</c:v>
                </c:pt>
                <c:pt idx="48">
                  <c:v>2.9154518950437329</c:v>
                </c:pt>
                <c:pt idx="49">
                  <c:v>2.8284271247461912</c:v>
                </c:pt>
                <c:pt idx="50">
                  <c:v>2.7456472235843337</c:v>
                </c:pt>
                <c:pt idx="51">
                  <c:v>2.6668278664674463</c:v>
                </c:pt>
                <c:pt idx="52">
                  <c:v>2.5917087537488497</c:v>
                </c:pt>
                <c:pt idx="53">
                  <c:v>2.5200511757028576</c:v>
                </c:pt>
                <c:pt idx="54">
                  <c:v>2.4516358635026987</c:v>
                </c:pt>
                <c:pt idx="55">
                  <c:v>2.3862610885037876</c:v>
                </c:pt>
                <c:pt idx="56">
                  <c:v>2.3237409773070934</c:v>
                </c:pt>
                <c:pt idx="57">
                  <c:v>2.2639040148228022</c:v>
                </c:pt>
                <c:pt idx="58">
                  <c:v>2.2065917115393856</c:v>
                </c:pt>
                <c:pt idx="59">
                  <c:v>2.1516574145596779</c:v>
                </c:pt>
                <c:pt idx="60">
                  <c:v>2.0989652448015721</c:v>
                </c:pt>
                <c:pt idx="61">
                  <c:v>2.0483891451643634</c:v>
                </c:pt>
                <c:pt idx="62">
                  <c:v>1.9998120265038488</c:v>
                </c:pt>
                <c:pt idx="63">
                  <c:v>1.9531250000000018</c:v>
                </c:pt>
                <c:pt idx="64">
                  <c:v>1.9082266859878225</c:v>
                </c:pt>
                <c:pt idx="65">
                  <c:v>1.8650225905959512</c:v>
                </c:pt>
                <c:pt idx="66">
                  <c:v>1.8234245426314213</c:v>
                </c:pt>
                <c:pt idx="67">
                  <c:v>1.7833501840906818</c:v>
                </c:pt>
                <c:pt idx="68">
                  <c:v>1.7447225084894085</c:v>
                </c:pt>
                <c:pt idx="69">
                  <c:v>1.7074694419062746</c:v>
                </c:pt>
                <c:pt idx="70">
                  <c:v>1.6715234622448631</c:v>
                </c:pt>
                <c:pt idx="71">
                  <c:v>1.6368212527466386</c:v>
                </c:pt>
                <c:pt idx="72">
                  <c:v>1.6033033862483643</c:v>
                </c:pt>
                <c:pt idx="73">
                  <c:v>1.5709140370786374</c:v>
                </c:pt>
                <c:pt idx="74">
                  <c:v>1.5396007178390028</c:v>
                </c:pt>
                <c:pt idx="75">
                  <c:v>1.5093140386221169</c:v>
                </c:pt>
                <c:pt idx="76">
                  <c:v>1.4800074864888038</c:v>
                </c:pt>
                <c:pt idx="77">
                  <c:v>1.4516372232623016</c:v>
                </c:pt>
                <c:pt idx="78">
                  <c:v>1.4241618999063599</c:v>
                </c:pt>
                <c:pt idx="79">
                  <c:v>1.3975424859373695</c:v>
                </c:pt>
                <c:pt idx="80">
                  <c:v>1.3717421124828528</c:v>
                </c:pt>
                <c:pt idx="81">
                  <c:v>1.3467259277420298</c:v>
                </c:pt>
                <c:pt idx="82">
                  <c:v>1.3224609637312081</c:v>
                </c:pt>
                <c:pt idx="83">
                  <c:v>1.298916013309479</c:v>
                </c:pt>
                <c:pt idx="84">
                  <c:v>1.27606151658033</c:v>
                </c:pt>
                <c:pt idx="85">
                  <c:v>1.2538694558539356</c:v>
                </c:pt>
                <c:pt idx="86">
                  <c:v>1.2323132584342469</c:v>
                </c:pt>
                <c:pt idx="87">
                  <c:v>1.2113677065659676</c:v>
                </c:pt>
                <c:pt idx="88">
                  <c:v>1.1910088539397308</c:v>
                </c:pt>
                <c:pt idx="89">
                  <c:v>1.1712139482105108</c:v>
                </c:pt>
                <c:pt idx="90">
                  <c:v>1.1519613590350755</c:v>
                </c:pt>
                <c:pt idx="91">
                  <c:v>1.133230511179754</c:v>
                </c:pt>
                <c:pt idx="92">
                  <c:v>1.1150018222907794</c:v>
                </c:pt>
                <c:pt idx="93">
                  <c:v>1.0972566449561629</c:v>
                </c:pt>
                <c:pt idx="94">
                  <c:v>1.0799772127212155</c:v>
                </c:pt>
                <c:pt idx="95">
                  <c:v>1.0631465897496435</c:v>
                </c:pt>
                <c:pt idx="96">
                  <c:v>1.046748623849092</c:v>
                </c:pt>
                <c:pt idx="97">
                  <c:v>1.0307679026042962</c:v>
                </c:pt>
                <c:pt idx="98">
                  <c:v>1.0151897123830431</c:v>
                </c:pt>
                <c:pt idx="99">
                  <c:v>0.99999999999999933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595504"/>
        <c:axId val="-169594416"/>
      </c:lineChart>
      <c:catAx>
        <c:axId val="-169595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Forrás: CRCB</a:t>
                </a:r>
              </a:p>
            </c:rich>
          </c:tx>
          <c:layout>
            <c:manualLayout>
              <c:xMode val="edge"/>
              <c:yMode val="edge"/>
              <c:x val="1.5068241469816238E-2"/>
              <c:y val="0.906458151064450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169594416"/>
        <c:crosses val="autoZero"/>
        <c:auto val="1"/>
        <c:lblAlgn val="ctr"/>
        <c:lblOffset val="100"/>
        <c:noMultiLvlLbl val="0"/>
      </c:catAx>
      <c:valAx>
        <c:axId val="-169594416"/>
        <c:scaling>
          <c:logBase val="10"/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16959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zipf_data!$Q$9</c:f>
              <c:strCache>
                <c:ptCount val="1"/>
                <c:pt idx="0">
                  <c:v>személyes kapcsolatok száma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zipf_data!$P$12:$P$111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zipf_data!$Q$12:$Q$111</c:f>
              <c:numCache>
                <c:formatCode>0</c:formatCode>
                <c:ptCount val="100"/>
                <c:pt idx="0">
                  <c:v>1000</c:v>
                </c:pt>
                <c:pt idx="1">
                  <c:v>353.55339059327378</c:v>
                </c:pt>
                <c:pt idx="2">
                  <c:v>192.45008972987526</c:v>
                </c:pt>
                <c:pt idx="3">
                  <c:v>125.00000000000003</c:v>
                </c:pt>
                <c:pt idx="4">
                  <c:v>89.442719099991621</c:v>
                </c:pt>
                <c:pt idx="5">
                  <c:v>68.041381743977155</c:v>
                </c:pt>
                <c:pt idx="6">
                  <c:v>53.994924715603901</c:v>
                </c:pt>
                <c:pt idx="7">
                  <c:v>44.194173824159243</c:v>
                </c:pt>
                <c:pt idx="8">
                  <c:v>37.037037037037038</c:v>
                </c:pt>
                <c:pt idx="9">
                  <c:v>31.622776601683785</c:v>
                </c:pt>
                <c:pt idx="10">
                  <c:v>27.41012223434214</c:v>
                </c:pt>
                <c:pt idx="11">
                  <c:v>24.056261216234397</c:v>
                </c:pt>
                <c:pt idx="12">
                  <c:v>21.334622931739577</c:v>
                </c:pt>
                <c:pt idx="13">
                  <c:v>19.090088708030322</c:v>
                </c:pt>
                <c:pt idx="14">
                  <c:v>17.213259316477412</c:v>
                </c:pt>
                <c:pt idx="15">
                  <c:v>15.625000000000007</c:v>
                </c:pt>
                <c:pt idx="16">
                  <c:v>14.266801472725462</c:v>
                </c:pt>
                <c:pt idx="17">
                  <c:v>13.09457002197311</c:v>
                </c:pt>
                <c:pt idx="18">
                  <c:v>12.07451230897694</c:v>
                </c:pt>
                <c:pt idx="19">
                  <c:v>11.180339887498949</c:v>
                </c:pt>
                <c:pt idx="20">
                  <c:v>10.391328106475825</c:v>
                </c:pt>
                <c:pt idx="21">
                  <c:v>9.6909416525277443</c:v>
                </c:pt>
                <c:pt idx="22">
                  <c:v>9.0658440894380341</c:v>
                </c:pt>
                <c:pt idx="23">
                  <c:v>8.5051727179971426</c:v>
                </c:pt>
                <c:pt idx="24">
                  <c:v>8.0000000000000036</c:v>
                </c:pt>
                <c:pt idx="25">
                  <c:v>7.5429282745455364</c:v>
                </c:pt>
                <c:pt idx="26">
                  <c:v>7.1277811011064909</c:v>
                </c:pt>
                <c:pt idx="27">
                  <c:v>6.7493655894504894</c:v>
                </c:pt>
                <c:pt idx="28">
                  <c:v>6.4032875233466164</c:v>
                </c:pt>
                <c:pt idx="29">
                  <c:v>6.0858061945018473</c:v>
                </c:pt>
                <c:pt idx="30">
                  <c:v>5.793719420218542</c:v>
                </c:pt>
                <c:pt idx="31">
                  <c:v>5.5242717280199036</c:v>
                </c:pt>
                <c:pt idx="32">
                  <c:v>5.2750804835059935</c:v>
                </c:pt>
                <c:pt idx="33">
                  <c:v>5.0440760336032016</c:v>
                </c:pt>
                <c:pt idx="34">
                  <c:v>4.8294528841629516</c:v>
                </c:pt>
                <c:pt idx="35">
                  <c:v>4.6296296296296289</c:v>
                </c:pt>
                <c:pt idx="36">
                  <c:v>4.4432158731177642</c:v>
                </c:pt>
                <c:pt idx="37">
                  <c:v>4.268984766599015</c:v>
                </c:pt>
                <c:pt idx="38">
                  <c:v>4.1058500975663392</c:v>
                </c:pt>
                <c:pt idx="39">
                  <c:v>3.9528470752104732</c:v>
                </c:pt>
                <c:pt idx="40">
                  <c:v>3.8091161436245389</c:v>
                </c:pt>
                <c:pt idx="41">
                  <c:v>3.6738892848117111</c:v>
                </c:pt>
                <c:pt idx="42">
                  <c:v>3.5464783798280144</c:v>
                </c:pt>
                <c:pt idx="43">
                  <c:v>3.4262652792927697</c:v>
                </c:pt>
                <c:pt idx="44">
                  <c:v>3.312693299999689</c:v>
                </c:pt>
                <c:pt idx="45">
                  <c:v>3.2052599164108067</c:v>
                </c:pt>
                <c:pt idx="46">
                  <c:v>3.103510457402014</c:v>
                </c:pt>
                <c:pt idx="47">
                  <c:v>3.0070326520292991</c:v>
                </c:pt>
                <c:pt idx="48">
                  <c:v>2.9154518950437329</c:v>
                </c:pt>
                <c:pt idx="49">
                  <c:v>2.8284271247461912</c:v>
                </c:pt>
                <c:pt idx="50">
                  <c:v>2.7456472235843337</c:v>
                </c:pt>
                <c:pt idx="51">
                  <c:v>2.6668278664674463</c:v>
                </c:pt>
                <c:pt idx="52">
                  <c:v>2.5917087537488497</c:v>
                </c:pt>
                <c:pt idx="53">
                  <c:v>2.5200511757028576</c:v>
                </c:pt>
                <c:pt idx="54">
                  <c:v>2.4516358635026987</c:v>
                </c:pt>
                <c:pt idx="55">
                  <c:v>2.3862610885037876</c:v>
                </c:pt>
                <c:pt idx="56">
                  <c:v>2.3237409773070934</c:v>
                </c:pt>
                <c:pt idx="57">
                  <c:v>2.2639040148228022</c:v>
                </c:pt>
                <c:pt idx="58">
                  <c:v>2.2065917115393856</c:v>
                </c:pt>
                <c:pt idx="59">
                  <c:v>2.1516574145596779</c:v>
                </c:pt>
                <c:pt idx="60">
                  <c:v>2.0989652448015721</c:v>
                </c:pt>
                <c:pt idx="61">
                  <c:v>2.0483891451643634</c:v>
                </c:pt>
                <c:pt idx="62">
                  <c:v>1.9998120265038488</c:v>
                </c:pt>
                <c:pt idx="63">
                  <c:v>1.9531250000000018</c:v>
                </c:pt>
                <c:pt idx="64">
                  <c:v>1.9082266859878225</c:v>
                </c:pt>
                <c:pt idx="65">
                  <c:v>1.8650225905959512</c:v>
                </c:pt>
                <c:pt idx="66">
                  <c:v>1.8234245426314213</c:v>
                </c:pt>
                <c:pt idx="67">
                  <c:v>1.7833501840906818</c:v>
                </c:pt>
                <c:pt idx="68">
                  <c:v>1.7447225084894085</c:v>
                </c:pt>
                <c:pt idx="69">
                  <c:v>1.7074694419062746</c:v>
                </c:pt>
                <c:pt idx="70">
                  <c:v>1.6715234622448631</c:v>
                </c:pt>
                <c:pt idx="71">
                  <c:v>1.6368212527466386</c:v>
                </c:pt>
                <c:pt idx="72">
                  <c:v>1.6033033862483643</c:v>
                </c:pt>
                <c:pt idx="73">
                  <c:v>1.5709140370786374</c:v>
                </c:pt>
                <c:pt idx="74">
                  <c:v>1.5396007178390028</c:v>
                </c:pt>
                <c:pt idx="75">
                  <c:v>1.5093140386221169</c:v>
                </c:pt>
                <c:pt idx="76">
                  <c:v>1.4800074864888038</c:v>
                </c:pt>
                <c:pt idx="77">
                  <c:v>1.4516372232623016</c:v>
                </c:pt>
                <c:pt idx="78">
                  <c:v>1.4241618999063599</c:v>
                </c:pt>
                <c:pt idx="79">
                  <c:v>1.3975424859373695</c:v>
                </c:pt>
                <c:pt idx="80">
                  <c:v>1.3717421124828528</c:v>
                </c:pt>
                <c:pt idx="81">
                  <c:v>1.3467259277420298</c:v>
                </c:pt>
                <c:pt idx="82">
                  <c:v>1.3224609637312081</c:v>
                </c:pt>
                <c:pt idx="83">
                  <c:v>1.298916013309479</c:v>
                </c:pt>
                <c:pt idx="84">
                  <c:v>1.27606151658033</c:v>
                </c:pt>
                <c:pt idx="85">
                  <c:v>1.2538694558539356</c:v>
                </c:pt>
                <c:pt idx="86">
                  <c:v>1.2323132584342469</c:v>
                </c:pt>
                <c:pt idx="87">
                  <c:v>1.2113677065659676</c:v>
                </c:pt>
                <c:pt idx="88">
                  <c:v>1.1910088539397308</c:v>
                </c:pt>
                <c:pt idx="89">
                  <c:v>1.1712139482105108</c:v>
                </c:pt>
                <c:pt idx="90">
                  <c:v>1.1519613590350755</c:v>
                </c:pt>
                <c:pt idx="91">
                  <c:v>1.133230511179754</c:v>
                </c:pt>
                <c:pt idx="92">
                  <c:v>1.1150018222907794</c:v>
                </c:pt>
                <c:pt idx="93">
                  <c:v>1.0972566449561629</c:v>
                </c:pt>
                <c:pt idx="94">
                  <c:v>1.0799772127212155</c:v>
                </c:pt>
                <c:pt idx="95">
                  <c:v>1.0631465897496435</c:v>
                </c:pt>
                <c:pt idx="96">
                  <c:v>1.046748623849092</c:v>
                </c:pt>
                <c:pt idx="97">
                  <c:v>1.0307679026042962</c:v>
                </c:pt>
                <c:pt idx="98">
                  <c:v>1.0151897123830431</c:v>
                </c:pt>
                <c:pt idx="99">
                  <c:v>0.99999999999999933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9603120"/>
        <c:axId val="-169600400"/>
      </c:scatterChart>
      <c:valAx>
        <c:axId val="-169603120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az egyének percentilisei</a:t>
                </a:r>
                <a:r>
                  <a:rPr lang="hu-HU" baseline="0"/>
                  <a:t> a kapcsolatok száma szerint</a:t>
                </a:r>
                <a:endParaRPr lang="hu-H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169600400"/>
        <c:crosses val="autoZero"/>
        <c:crossBetween val="midCat"/>
      </c:valAx>
      <c:valAx>
        <c:axId val="-16960040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az</a:t>
                </a:r>
                <a:r>
                  <a:rPr lang="hu-HU" baseline="0"/>
                  <a:t> egyén hány emberrel kerül kapcsolatba</a:t>
                </a:r>
                <a:endParaRPr lang="hu-H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169603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10</xdr:row>
      <xdr:rowOff>15240</xdr:rowOff>
    </xdr:from>
    <xdr:to>
      <xdr:col>12</xdr:col>
      <xdr:colOff>636270</xdr:colOff>
      <xdr:row>28</xdr:row>
      <xdr:rowOff>0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</xdr:row>
      <xdr:rowOff>19050</xdr:rowOff>
    </xdr:from>
    <xdr:to>
      <xdr:col>12</xdr:col>
      <xdr:colOff>636270</xdr:colOff>
      <xdr:row>50</xdr:row>
      <xdr:rowOff>11430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5"/>
  <sheetViews>
    <sheetView tabSelected="1" workbookViewId="0"/>
  </sheetViews>
  <sheetFormatPr defaultRowHeight="14.4" x14ac:dyDescent="0.55000000000000004"/>
  <cols>
    <col min="1" max="1" width="8.83984375" style="2"/>
    <col min="2" max="2" width="36.89453125" style="2" customWidth="1"/>
    <col min="3" max="15" width="8.83984375" style="2"/>
    <col min="16" max="16" width="19.47265625" style="2" customWidth="1"/>
    <col min="17" max="17" width="17.41796875" style="2" customWidth="1"/>
    <col min="18" max="19" width="8.83984375" style="2"/>
    <col min="20" max="20" width="10.15625" style="2" bestFit="1" customWidth="1"/>
    <col min="21" max="21" width="11.83984375" style="2" customWidth="1"/>
    <col min="22" max="22" width="8.83984375" style="2"/>
    <col min="23" max="23" width="9.15625" style="2" bestFit="1" customWidth="1"/>
    <col min="24" max="24" width="13.9453125" style="2" customWidth="1"/>
    <col min="25" max="16384" width="8.83984375" style="2"/>
  </cols>
  <sheetData>
    <row r="1" spans="1:24" x14ac:dyDescent="0.55000000000000004">
      <c r="A1" s="2" t="s">
        <v>4</v>
      </c>
    </row>
    <row r="2" spans="1:24" x14ac:dyDescent="0.55000000000000004">
      <c r="S2" s="29" t="s">
        <v>6</v>
      </c>
      <c r="T2" s="29"/>
      <c r="U2" s="29"/>
      <c r="V2" s="32" t="s">
        <v>17</v>
      </c>
      <c r="W2" s="33"/>
      <c r="X2" s="33"/>
    </row>
    <row r="3" spans="1:24" ht="14.4" customHeight="1" x14ac:dyDescent="0.55000000000000004">
      <c r="S3" s="29"/>
      <c r="T3" s="29"/>
      <c r="U3" s="29"/>
      <c r="V3" s="32"/>
      <c r="W3" s="33"/>
      <c r="X3" s="33"/>
    </row>
    <row r="4" spans="1:24" x14ac:dyDescent="0.55000000000000004">
      <c r="S4" s="29"/>
      <c r="T4" s="29"/>
      <c r="U4" s="29"/>
      <c r="V4" s="32"/>
      <c r="W4" s="33"/>
      <c r="X4" s="33"/>
    </row>
    <row r="5" spans="1:24" x14ac:dyDescent="0.55000000000000004">
      <c r="S5" s="29"/>
      <c r="T5" s="29"/>
      <c r="U5" s="29"/>
      <c r="V5" s="32"/>
      <c r="W5" s="33"/>
      <c r="X5" s="33"/>
    </row>
    <row r="6" spans="1:24" x14ac:dyDescent="0.55000000000000004">
      <c r="S6" s="29"/>
      <c r="T6" s="29"/>
      <c r="U6" s="29"/>
      <c r="V6" s="32"/>
      <c r="W6" s="33"/>
      <c r="X6" s="33"/>
    </row>
    <row r="7" spans="1:24" x14ac:dyDescent="0.55000000000000004">
      <c r="S7" s="30"/>
      <c r="T7" s="30"/>
      <c r="U7" s="30"/>
      <c r="V7" s="32"/>
      <c r="W7" s="33"/>
      <c r="X7" s="33"/>
    </row>
    <row r="8" spans="1:24" x14ac:dyDescent="0.55000000000000004">
      <c r="S8" s="25" t="s">
        <v>15</v>
      </c>
      <c r="T8" s="25"/>
      <c r="U8" s="25"/>
      <c r="V8" s="31" t="s">
        <v>16</v>
      </c>
      <c r="W8" s="31"/>
      <c r="X8" s="31"/>
    </row>
    <row r="9" spans="1:24" ht="14.4" customHeight="1" x14ac:dyDescent="0.55000000000000004">
      <c r="P9" s="31" t="s">
        <v>5</v>
      </c>
      <c r="Q9" s="31" t="s">
        <v>0</v>
      </c>
      <c r="S9" s="25"/>
      <c r="T9" s="25"/>
      <c r="U9" s="25"/>
      <c r="V9" s="31"/>
      <c r="W9" s="31"/>
      <c r="X9" s="31"/>
    </row>
    <row r="10" spans="1:24" x14ac:dyDescent="0.55000000000000004">
      <c r="B10" s="12" t="s">
        <v>18</v>
      </c>
      <c r="P10" s="31"/>
      <c r="Q10" s="31"/>
      <c r="S10" s="25"/>
      <c r="T10" s="25"/>
      <c r="U10" s="25"/>
      <c r="V10" s="31"/>
      <c r="W10" s="31"/>
      <c r="X10" s="31"/>
    </row>
    <row r="11" spans="1:24" x14ac:dyDescent="0.55000000000000004">
      <c r="B11" s="20" t="s">
        <v>19</v>
      </c>
      <c r="P11" s="31"/>
      <c r="Q11" s="31"/>
      <c r="S11" s="25"/>
      <c r="T11" s="25"/>
      <c r="U11" s="25"/>
      <c r="V11" s="31"/>
      <c r="W11" s="31"/>
      <c r="X11" s="31"/>
    </row>
    <row r="12" spans="1:24" x14ac:dyDescent="0.55000000000000004">
      <c r="P12" s="7">
        <v>1</v>
      </c>
      <c r="Q12" s="8">
        <f>C14*(1/POWER(P12,C15))</f>
        <v>1000</v>
      </c>
      <c r="S12" s="21">
        <v>0</v>
      </c>
      <c r="T12" s="9">
        <f>Q12*S12</f>
        <v>0</v>
      </c>
      <c r="U12" s="3"/>
      <c r="V12" s="21">
        <v>1</v>
      </c>
      <c r="W12" s="9">
        <f>V12*Q12</f>
        <v>1000</v>
      </c>
      <c r="X12" s="3"/>
    </row>
    <row r="13" spans="1:24" x14ac:dyDescent="0.55000000000000004">
      <c r="C13" s="11" t="s">
        <v>14</v>
      </c>
      <c r="P13" s="7">
        <v>2</v>
      </c>
      <c r="Q13" s="8">
        <f>C14*(1/POWER(P13,C15))</f>
        <v>353.55339059327378</v>
      </c>
      <c r="S13" s="21">
        <v>1</v>
      </c>
      <c r="T13" s="9">
        <f t="shared" ref="T13:T76" si="0">Q13*S13</f>
        <v>353.55339059327378</v>
      </c>
      <c r="U13" s="3"/>
      <c r="V13" s="21">
        <v>1</v>
      </c>
      <c r="W13" s="9">
        <f t="shared" ref="W13:W76" si="1">V13*Q13</f>
        <v>353.55339059327378</v>
      </c>
      <c r="X13" s="3"/>
    </row>
    <row r="14" spans="1:24" x14ac:dyDescent="0.55000000000000004">
      <c r="B14" s="3" t="s">
        <v>1</v>
      </c>
      <c r="C14" s="21">
        <v>1000</v>
      </c>
      <c r="P14" s="7">
        <v>3</v>
      </c>
      <c r="Q14" s="8">
        <f>C14*(1/POWER(P14,C15))</f>
        <v>192.45008972987526</v>
      </c>
      <c r="S14" s="21">
        <v>1</v>
      </c>
      <c r="T14" s="9">
        <f t="shared" si="0"/>
        <v>192.45008972987526</v>
      </c>
      <c r="U14" s="3"/>
      <c r="V14" s="21">
        <v>1</v>
      </c>
      <c r="W14" s="9">
        <f t="shared" si="1"/>
        <v>192.45008972987526</v>
      </c>
      <c r="X14" s="3"/>
    </row>
    <row r="15" spans="1:24" x14ac:dyDescent="0.55000000000000004">
      <c r="B15" s="3" t="s">
        <v>2</v>
      </c>
      <c r="C15" s="21">
        <v>1.5</v>
      </c>
      <c r="P15" s="7">
        <v>4</v>
      </c>
      <c r="Q15" s="8">
        <f>C14*(1/POWER(P15,C15))</f>
        <v>125.00000000000003</v>
      </c>
      <c r="S15" s="21">
        <v>0</v>
      </c>
      <c r="T15" s="9">
        <f t="shared" si="0"/>
        <v>0</v>
      </c>
      <c r="U15" s="3"/>
      <c r="V15" s="21">
        <v>1</v>
      </c>
      <c r="W15" s="9">
        <f t="shared" si="1"/>
        <v>125.00000000000003</v>
      </c>
      <c r="X15" s="3"/>
    </row>
    <row r="16" spans="1:24" x14ac:dyDescent="0.55000000000000004">
      <c r="P16" s="7">
        <v>5</v>
      </c>
      <c r="Q16" s="8">
        <f>C14*(1/POWER(P16,C15))</f>
        <v>89.442719099991621</v>
      </c>
      <c r="S16" s="21">
        <v>1</v>
      </c>
      <c r="T16" s="9">
        <f t="shared" si="0"/>
        <v>89.442719099991621</v>
      </c>
      <c r="U16" s="3"/>
      <c r="V16" s="21">
        <v>1</v>
      </c>
      <c r="W16" s="9">
        <f t="shared" si="1"/>
        <v>89.442719099991621</v>
      </c>
      <c r="X16" s="3"/>
    </row>
    <row r="17" spans="2:24" x14ac:dyDescent="0.55000000000000004">
      <c r="P17" s="7">
        <v>6</v>
      </c>
      <c r="Q17" s="8">
        <f>C14*(1/POWER(P17,C15))</f>
        <v>68.041381743977155</v>
      </c>
      <c r="S17" s="21">
        <v>1</v>
      </c>
      <c r="T17" s="9">
        <f t="shared" si="0"/>
        <v>68.041381743977155</v>
      </c>
      <c r="U17" s="3"/>
      <c r="V17" s="21">
        <v>1</v>
      </c>
      <c r="W17" s="9">
        <f t="shared" si="1"/>
        <v>68.041381743977155</v>
      </c>
      <c r="X17" s="3"/>
    </row>
    <row r="18" spans="2:24" ht="14.4" customHeight="1" x14ac:dyDescent="0.55000000000000004">
      <c r="B18" s="25" t="s">
        <v>8</v>
      </c>
      <c r="P18" s="7">
        <v>7</v>
      </c>
      <c r="Q18" s="8">
        <f>C14*(1/POWER(P18,C15))</f>
        <v>53.994924715603901</v>
      </c>
      <c r="S18" s="21">
        <v>1</v>
      </c>
      <c r="T18" s="9">
        <f t="shared" si="0"/>
        <v>53.994924715603901</v>
      </c>
      <c r="U18" s="3"/>
      <c r="V18" s="21">
        <v>1</v>
      </c>
      <c r="W18" s="9">
        <f t="shared" si="1"/>
        <v>53.994924715603901</v>
      </c>
      <c r="X18" s="3"/>
    </row>
    <row r="19" spans="2:24" x14ac:dyDescent="0.55000000000000004">
      <c r="B19" s="25"/>
      <c r="C19" s="4"/>
      <c r="P19" s="7">
        <v>8</v>
      </c>
      <c r="Q19" s="8">
        <f>C14*(1/POWER(P19,C15))</f>
        <v>44.194173824159243</v>
      </c>
      <c r="S19" s="21">
        <v>0</v>
      </c>
      <c r="T19" s="9">
        <f t="shared" si="0"/>
        <v>0</v>
      </c>
      <c r="U19" s="3"/>
      <c r="V19" s="21">
        <v>1</v>
      </c>
      <c r="W19" s="9">
        <f t="shared" si="1"/>
        <v>44.194173824159243</v>
      </c>
      <c r="X19" s="3"/>
    </row>
    <row r="20" spans="2:24" x14ac:dyDescent="0.55000000000000004">
      <c r="B20" s="25"/>
      <c r="C20" s="4"/>
      <c r="P20" s="7">
        <v>9</v>
      </c>
      <c r="Q20" s="8">
        <f>C14*(1/POWER(P20,C15))</f>
        <v>37.037037037037038</v>
      </c>
      <c r="S20" s="21">
        <v>1</v>
      </c>
      <c r="T20" s="9">
        <f t="shared" si="0"/>
        <v>37.037037037037038</v>
      </c>
      <c r="U20" s="3"/>
      <c r="V20" s="21">
        <v>1</v>
      </c>
      <c r="W20" s="9">
        <f t="shared" si="1"/>
        <v>37.037037037037038</v>
      </c>
      <c r="X20" s="3"/>
    </row>
    <row r="21" spans="2:24" x14ac:dyDescent="0.55000000000000004">
      <c r="B21" s="25"/>
      <c r="C21" s="4"/>
      <c r="P21" s="7">
        <v>10</v>
      </c>
      <c r="Q21" s="8">
        <f>C14*(1/POWER(P21,C15))</f>
        <v>31.622776601683785</v>
      </c>
      <c r="S21" s="21">
        <v>0</v>
      </c>
      <c r="T21" s="9">
        <f t="shared" si="0"/>
        <v>0</v>
      </c>
      <c r="U21" s="3"/>
      <c r="V21" s="21">
        <v>1</v>
      </c>
      <c r="W21" s="9">
        <f t="shared" si="1"/>
        <v>31.622776601683785</v>
      </c>
      <c r="X21" s="3"/>
    </row>
    <row r="22" spans="2:24" x14ac:dyDescent="0.55000000000000004">
      <c r="B22" s="25"/>
      <c r="C22" s="4"/>
      <c r="P22" s="7">
        <v>11</v>
      </c>
      <c r="Q22" s="8">
        <f>C14*(1/POWER(P22,C15))</f>
        <v>27.41012223434214</v>
      </c>
      <c r="S22" s="21">
        <v>0</v>
      </c>
      <c r="T22" s="9">
        <f t="shared" si="0"/>
        <v>0</v>
      </c>
      <c r="U22" s="3"/>
      <c r="V22" s="21">
        <v>1</v>
      </c>
      <c r="W22" s="9">
        <f t="shared" si="1"/>
        <v>27.41012223434214</v>
      </c>
      <c r="X22" s="3"/>
    </row>
    <row r="23" spans="2:24" x14ac:dyDescent="0.55000000000000004">
      <c r="B23" s="25"/>
      <c r="C23" s="13">
        <f>Q114</f>
        <v>2170.6820714436003</v>
      </c>
      <c r="P23" s="7">
        <v>12</v>
      </c>
      <c r="Q23" s="8">
        <f>C14*(1/POWER(P23,C15))</f>
        <v>24.056261216234397</v>
      </c>
      <c r="S23" s="21">
        <v>0</v>
      </c>
      <c r="T23" s="9">
        <f t="shared" si="0"/>
        <v>0</v>
      </c>
      <c r="U23" s="3"/>
      <c r="V23" s="21">
        <v>1</v>
      </c>
      <c r="W23" s="9">
        <f t="shared" si="1"/>
        <v>24.056261216234397</v>
      </c>
      <c r="X23" s="3"/>
    </row>
    <row r="24" spans="2:24" x14ac:dyDescent="0.55000000000000004">
      <c r="B24" s="31" t="s">
        <v>9</v>
      </c>
      <c r="C24" s="5"/>
      <c r="P24" s="7">
        <v>13</v>
      </c>
      <c r="Q24" s="8">
        <f>C14*(1/POWER(P24,C15))</f>
        <v>21.334622931739577</v>
      </c>
      <c r="S24" s="21">
        <v>0</v>
      </c>
      <c r="T24" s="9">
        <f t="shared" si="0"/>
        <v>0</v>
      </c>
      <c r="U24" s="3"/>
      <c r="V24" s="21">
        <v>1</v>
      </c>
      <c r="W24" s="9">
        <f t="shared" si="1"/>
        <v>21.334622931739577</v>
      </c>
      <c r="X24" s="3"/>
    </row>
    <row r="25" spans="2:24" x14ac:dyDescent="0.55000000000000004">
      <c r="B25" s="31"/>
      <c r="C25" s="4"/>
      <c r="P25" s="7">
        <v>14</v>
      </c>
      <c r="Q25" s="8">
        <f>C14*(1/POWER(P25,C15))</f>
        <v>19.090088708030322</v>
      </c>
      <c r="S25" s="21">
        <v>0</v>
      </c>
      <c r="T25" s="9">
        <f t="shared" si="0"/>
        <v>0</v>
      </c>
      <c r="U25" s="3"/>
      <c r="V25" s="21">
        <v>1</v>
      </c>
      <c r="W25" s="9">
        <f t="shared" si="1"/>
        <v>19.090088708030322</v>
      </c>
      <c r="X25" s="3"/>
    </row>
    <row r="26" spans="2:24" x14ac:dyDescent="0.55000000000000004">
      <c r="B26" s="31"/>
      <c r="C26" s="14">
        <f>Q113</f>
        <v>2412.8740987037154</v>
      </c>
      <c r="P26" s="7">
        <v>15</v>
      </c>
      <c r="Q26" s="8">
        <f>C14*(1/POWER(P26,C15))</f>
        <v>17.213259316477412</v>
      </c>
      <c r="S26" s="21">
        <v>1</v>
      </c>
      <c r="T26" s="9">
        <f t="shared" si="0"/>
        <v>17.213259316477412</v>
      </c>
      <c r="U26" s="3"/>
      <c r="V26" s="21">
        <v>1</v>
      </c>
      <c r="W26" s="9">
        <f t="shared" si="1"/>
        <v>17.213259316477412</v>
      </c>
      <c r="X26" s="3"/>
    </row>
    <row r="27" spans="2:24" ht="14.4" customHeight="1" x14ac:dyDescent="0.55000000000000004">
      <c r="B27" s="22" t="s">
        <v>3</v>
      </c>
      <c r="C27" s="4"/>
      <c r="P27" s="7">
        <v>16</v>
      </c>
      <c r="Q27" s="8">
        <f>C14*(1/POWER(P27,C15))</f>
        <v>15.625000000000007</v>
      </c>
      <c r="S27" s="21">
        <v>0</v>
      </c>
      <c r="T27" s="9">
        <f t="shared" si="0"/>
        <v>0</v>
      </c>
      <c r="U27" s="3"/>
      <c r="V27" s="21">
        <v>1</v>
      </c>
      <c r="W27" s="9">
        <f t="shared" si="1"/>
        <v>15.625000000000007</v>
      </c>
      <c r="X27" s="3"/>
    </row>
    <row r="28" spans="2:24" x14ac:dyDescent="0.55000000000000004">
      <c r="B28" s="23"/>
      <c r="C28" s="4"/>
      <c r="P28" s="7">
        <v>17</v>
      </c>
      <c r="Q28" s="8">
        <f>C14*(1/POWER(P28,C15))</f>
        <v>14.266801472725462</v>
      </c>
      <c r="S28" s="21">
        <v>0</v>
      </c>
      <c r="T28" s="9">
        <f t="shared" si="0"/>
        <v>0</v>
      </c>
      <c r="U28" s="3"/>
      <c r="V28" s="21">
        <v>1</v>
      </c>
      <c r="W28" s="9">
        <f t="shared" si="1"/>
        <v>14.266801472725462</v>
      </c>
      <c r="X28" s="3"/>
    </row>
    <row r="29" spans="2:24" ht="14.4" customHeight="1" x14ac:dyDescent="0.55000000000000004">
      <c r="B29" s="23"/>
      <c r="C29" s="4"/>
      <c r="P29" s="7">
        <v>18</v>
      </c>
      <c r="Q29" s="8">
        <f>C14*(1/POWER(P29,C15))</f>
        <v>13.09457002197311</v>
      </c>
      <c r="S29" s="21">
        <v>0</v>
      </c>
      <c r="T29" s="9">
        <f t="shared" si="0"/>
        <v>0</v>
      </c>
      <c r="U29" s="3"/>
      <c r="V29" s="21">
        <v>1</v>
      </c>
      <c r="W29" s="9">
        <f t="shared" si="1"/>
        <v>13.09457002197311</v>
      </c>
      <c r="X29" s="3"/>
    </row>
    <row r="30" spans="2:24" x14ac:dyDescent="0.55000000000000004">
      <c r="B30" s="23"/>
      <c r="P30" s="7">
        <v>19</v>
      </c>
      <c r="Q30" s="8">
        <f>C14*(1/POWER(P30,C15))</f>
        <v>12.07451230897694</v>
      </c>
      <c r="S30" s="21">
        <v>0</v>
      </c>
      <c r="T30" s="9">
        <f t="shared" si="0"/>
        <v>0</v>
      </c>
      <c r="U30" s="3"/>
      <c r="V30" s="21">
        <v>1</v>
      </c>
      <c r="W30" s="9">
        <f t="shared" si="1"/>
        <v>12.07451230897694</v>
      </c>
      <c r="X30" s="3"/>
    </row>
    <row r="31" spans="2:24" x14ac:dyDescent="0.55000000000000004">
      <c r="B31" s="23"/>
      <c r="P31" s="7">
        <v>20</v>
      </c>
      <c r="Q31" s="8">
        <f>C14*(1/POWER(P31,C15))</f>
        <v>11.180339887498949</v>
      </c>
      <c r="S31" s="21">
        <v>0</v>
      </c>
      <c r="T31" s="9">
        <f t="shared" si="0"/>
        <v>0</v>
      </c>
      <c r="U31" s="3"/>
      <c r="V31" s="21">
        <v>1</v>
      </c>
      <c r="W31" s="9">
        <f t="shared" si="1"/>
        <v>11.180339887498949</v>
      </c>
      <c r="X31" s="3"/>
    </row>
    <row r="32" spans="2:24" x14ac:dyDescent="0.55000000000000004">
      <c r="B32" s="24"/>
      <c r="C32" s="14">
        <f>C23/C26*100</f>
        <v>89.962508719778228</v>
      </c>
      <c r="P32" s="3">
        <v>21</v>
      </c>
      <c r="Q32" s="9">
        <f>C14*(1/POWER(P32,C15))</f>
        <v>10.391328106475825</v>
      </c>
      <c r="S32" s="21">
        <v>0</v>
      </c>
      <c r="T32" s="9">
        <f t="shared" si="0"/>
        <v>0</v>
      </c>
      <c r="U32" s="3"/>
      <c r="V32" s="21">
        <v>0</v>
      </c>
      <c r="W32" s="9">
        <f t="shared" si="1"/>
        <v>0</v>
      </c>
      <c r="X32" s="3"/>
    </row>
    <row r="33" spans="2:24" ht="14.4" customHeight="1" x14ac:dyDescent="0.55000000000000004">
      <c r="B33" s="25" t="s">
        <v>11</v>
      </c>
      <c r="C33" s="6"/>
      <c r="P33" s="3">
        <v>22</v>
      </c>
      <c r="Q33" s="9">
        <f>C14*(1/POWER(P33,C15))</f>
        <v>9.6909416525277443</v>
      </c>
      <c r="S33" s="21">
        <v>0</v>
      </c>
      <c r="T33" s="9">
        <f t="shared" si="0"/>
        <v>0</v>
      </c>
      <c r="U33" s="3"/>
      <c r="V33" s="21">
        <v>0</v>
      </c>
      <c r="W33" s="9">
        <f t="shared" si="1"/>
        <v>0</v>
      </c>
      <c r="X33" s="3"/>
    </row>
    <row r="34" spans="2:24" x14ac:dyDescent="0.55000000000000004">
      <c r="B34" s="25"/>
      <c r="C34" s="4"/>
      <c r="P34" s="3">
        <v>23</v>
      </c>
      <c r="Q34" s="9">
        <f>C14*(1/POWER(P34,C15))</f>
        <v>9.0658440894380341</v>
      </c>
      <c r="S34" s="21">
        <v>0</v>
      </c>
      <c r="T34" s="9">
        <f t="shared" si="0"/>
        <v>0</v>
      </c>
      <c r="U34" s="3"/>
      <c r="V34" s="21">
        <v>0</v>
      </c>
      <c r="W34" s="9">
        <f t="shared" si="1"/>
        <v>0</v>
      </c>
      <c r="X34" s="3"/>
    </row>
    <row r="35" spans="2:24" x14ac:dyDescent="0.55000000000000004">
      <c r="B35" s="25"/>
      <c r="C35" s="4"/>
      <c r="P35" s="3">
        <v>24</v>
      </c>
      <c r="Q35" s="9">
        <f>C14*(1/POWER(P35,C15))</f>
        <v>8.5051727179971426</v>
      </c>
      <c r="S35" s="21">
        <v>0</v>
      </c>
      <c r="T35" s="9">
        <f t="shared" si="0"/>
        <v>0</v>
      </c>
      <c r="U35" s="3"/>
      <c r="V35" s="21">
        <v>0</v>
      </c>
      <c r="W35" s="9">
        <f t="shared" si="1"/>
        <v>0</v>
      </c>
      <c r="X35" s="3"/>
    </row>
    <row r="36" spans="2:24" x14ac:dyDescent="0.55000000000000004">
      <c r="B36" s="25"/>
      <c r="P36" s="3">
        <v>25</v>
      </c>
      <c r="Q36" s="9">
        <f>C14*(1/POWER(P36,C15))</f>
        <v>8.0000000000000036</v>
      </c>
      <c r="S36" s="21">
        <v>0</v>
      </c>
      <c r="T36" s="9">
        <f t="shared" si="0"/>
        <v>0</v>
      </c>
      <c r="U36" s="3"/>
      <c r="V36" s="21">
        <v>0</v>
      </c>
      <c r="W36" s="9">
        <f t="shared" si="1"/>
        <v>0</v>
      </c>
      <c r="X36" s="3"/>
    </row>
    <row r="37" spans="2:24" x14ac:dyDescent="0.55000000000000004">
      <c r="B37" s="25"/>
      <c r="C37" s="4"/>
      <c r="P37" s="3">
        <v>26</v>
      </c>
      <c r="Q37" s="9">
        <f>C14*(1/POWER(P37,C15))</f>
        <v>7.5429282745455364</v>
      </c>
      <c r="S37" s="21">
        <v>0</v>
      </c>
      <c r="T37" s="9">
        <f t="shared" si="0"/>
        <v>0</v>
      </c>
      <c r="U37" s="3"/>
      <c r="V37" s="21">
        <v>0</v>
      </c>
      <c r="W37" s="9">
        <f t="shared" si="1"/>
        <v>0</v>
      </c>
      <c r="X37" s="3"/>
    </row>
    <row r="38" spans="2:24" x14ac:dyDescent="0.55000000000000004">
      <c r="B38" s="25"/>
      <c r="P38" s="3">
        <v>27</v>
      </c>
      <c r="Q38" s="9">
        <f>C14*(1/POWER(P38,C15))</f>
        <v>7.1277811011064909</v>
      </c>
      <c r="S38" s="21">
        <v>0</v>
      </c>
      <c r="T38" s="9">
        <f t="shared" si="0"/>
        <v>0</v>
      </c>
      <c r="U38" s="3"/>
      <c r="V38" s="21">
        <v>0</v>
      </c>
      <c r="W38" s="9">
        <f t="shared" si="1"/>
        <v>0</v>
      </c>
      <c r="X38" s="3"/>
    </row>
    <row r="39" spans="2:24" x14ac:dyDescent="0.55000000000000004">
      <c r="B39" s="25"/>
      <c r="C39" s="15">
        <f>S113</f>
        <v>20</v>
      </c>
      <c r="P39" s="3">
        <v>28</v>
      </c>
      <c r="Q39" s="9">
        <f>C14*(1/POWER(P39,C15))</f>
        <v>6.7493655894504894</v>
      </c>
      <c r="S39" s="21">
        <v>0</v>
      </c>
      <c r="T39" s="9">
        <f t="shared" si="0"/>
        <v>0</v>
      </c>
      <c r="U39" s="3"/>
      <c r="V39" s="21">
        <v>0</v>
      </c>
      <c r="W39" s="9">
        <f t="shared" si="1"/>
        <v>0</v>
      </c>
      <c r="X39" s="3"/>
    </row>
    <row r="40" spans="2:24" x14ac:dyDescent="0.55000000000000004">
      <c r="P40" s="3">
        <v>29</v>
      </c>
      <c r="Q40" s="9">
        <f>C14*(1/POWER(P40,C15))</f>
        <v>6.4032875233466164</v>
      </c>
      <c r="S40" s="21">
        <v>1</v>
      </c>
      <c r="T40" s="9">
        <f t="shared" si="0"/>
        <v>6.4032875233466164</v>
      </c>
      <c r="U40" s="3"/>
      <c r="V40" s="21">
        <v>0</v>
      </c>
      <c r="W40" s="9">
        <f t="shared" si="1"/>
        <v>0</v>
      </c>
      <c r="X40" s="3"/>
    </row>
    <row r="41" spans="2:24" ht="14.4" customHeight="1" x14ac:dyDescent="0.55000000000000004">
      <c r="B41" s="25" t="s">
        <v>10</v>
      </c>
      <c r="P41" s="3">
        <v>30</v>
      </c>
      <c r="Q41" s="9">
        <f>C14*(1/POWER(P41,C15))</f>
        <v>6.0858061945018473</v>
      </c>
      <c r="S41" s="21">
        <v>0</v>
      </c>
      <c r="T41" s="9">
        <f t="shared" si="0"/>
        <v>0</v>
      </c>
      <c r="U41" s="3"/>
      <c r="V41" s="21">
        <v>0</v>
      </c>
      <c r="W41" s="9">
        <f t="shared" si="1"/>
        <v>0</v>
      </c>
      <c r="X41" s="3"/>
    </row>
    <row r="42" spans="2:24" x14ac:dyDescent="0.55000000000000004">
      <c r="B42" s="25"/>
      <c r="P42" s="3">
        <v>31</v>
      </c>
      <c r="Q42" s="9">
        <f>C14*(1/POWER(P42,C15))</f>
        <v>5.793719420218542</v>
      </c>
      <c r="R42" s="1"/>
      <c r="S42" s="21">
        <v>0</v>
      </c>
      <c r="T42" s="9">
        <f t="shared" si="0"/>
        <v>0</v>
      </c>
      <c r="U42" s="3"/>
      <c r="V42" s="21">
        <v>0</v>
      </c>
      <c r="W42" s="9">
        <f t="shared" si="1"/>
        <v>0</v>
      </c>
      <c r="X42" s="3"/>
    </row>
    <row r="43" spans="2:24" x14ac:dyDescent="0.55000000000000004">
      <c r="B43" s="25"/>
      <c r="P43" s="3">
        <v>32</v>
      </c>
      <c r="Q43" s="9">
        <f>C14*(1/POWER(P43,C15))</f>
        <v>5.5242717280199036</v>
      </c>
      <c r="S43" s="21">
        <v>0</v>
      </c>
      <c r="T43" s="9">
        <f t="shared" si="0"/>
        <v>0</v>
      </c>
      <c r="U43" s="3"/>
      <c r="V43" s="21">
        <v>0</v>
      </c>
      <c r="W43" s="9">
        <f t="shared" si="1"/>
        <v>0</v>
      </c>
      <c r="X43" s="3"/>
    </row>
    <row r="44" spans="2:24" x14ac:dyDescent="0.55000000000000004">
      <c r="B44" s="25"/>
      <c r="P44" s="3">
        <v>33</v>
      </c>
      <c r="Q44" s="9">
        <f>C14*(1/POWER(P44,C15))</f>
        <v>5.2750804835059935</v>
      </c>
      <c r="S44" s="21">
        <v>0</v>
      </c>
      <c r="T44" s="9">
        <f t="shared" si="0"/>
        <v>0</v>
      </c>
      <c r="U44" s="3"/>
      <c r="V44" s="21">
        <v>0</v>
      </c>
      <c r="W44" s="9">
        <f t="shared" si="1"/>
        <v>0</v>
      </c>
      <c r="X44" s="3"/>
    </row>
    <row r="45" spans="2:24" x14ac:dyDescent="0.55000000000000004">
      <c r="B45" s="25"/>
      <c r="P45" s="3">
        <v>34</v>
      </c>
      <c r="Q45" s="9">
        <f>C14*(1/POWER(P45,C15))</f>
        <v>5.0440760336032016</v>
      </c>
      <c r="S45" s="21">
        <v>1</v>
      </c>
      <c r="T45" s="9">
        <f t="shared" si="0"/>
        <v>5.0440760336032016</v>
      </c>
      <c r="U45" s="3"/>
      <c r="V45" s="21">
        <v>0</v>
      </c>
      <c r="W45" s="9">
        <f t="shared" si="1"/>
        <v>0</v>
      </c>
      <c r="X45" s="3"/>
    </row>
    <row r="46" spans="2:24" x14ac:dyDescent="0.55000000000000004">
      <c r="B46" s="25"/>
      <c r="P46" s="3">
        <v>35</v>
      </c>
      <c r="Q46" s="9">
        <f>C14*(1/POWER(P46,C15))</f>
        <v>4.8294528841629516</v>
      </c>
      <c r="S46" s="21">
        <v>0</v>
      </c>
      <c r="T46" s="9">
        <f t="shared" si="0"/>
        <v>0</v>
      </c>
      <c r="U46" s="3"/>
      <c r="V46" s="21">
        <v>0</v>
      </c>
      <c r="W46" s="9">
        <f t="shared" si="1"/>
        <v>0</v>
      </c>
      <c r="X46" s="3"/>
    </row>
    <row r="47" spans="2:24" x14ac:dyDescent="0.55000000000000004">
      <c r="B47" s="25"/>
      <c r="P47" s="3">
        <v>36</v>
      </c>
      <c r="Q47" s="9">
        <f>C14*(1/POWER(P47,C15))</f>
        <v>4.6296296296296289</v>
      </c>
      <c r="S47" s="21">
        <v>0</v>
      </c>
      <c r="T47" s="9">
        <f t="shared" si="0"/>
        <v>0</v>
      </c>
      <c r="U47" s="3"/>
      <c r="V47" s="21">
        <v>0</v>
      </c>
      <c r="W47" s="9">
        <f t="shared" si="1"/>
        <v>0</v>
      </c>
      <c r="X47" s="3"/>
    </row>
    <row r="48" spans="2:24" x14ac:dyDescent="0.55000000000000004">
      <c r="B48" s="25"/>
      <c r="P48" s="3">
        <v>37</v>
      </c>
      <c r="Q48" s="9">
        <f>C14*(1/POWER(P48,C15))</f>
        <v>4.4432158731177642</v>
      </c>
      <c r="S48" s="21">
        <v>0</v>
      </c>
      <c r="T48" s="9">
        <f t="shared" si="0"/>
        <v>0</v>
      </c>
      <c r="U48" s="3"/>
      <c r="V48" s="21">
        <v>0</v>
      </c>
      <c r="W48" s="9">
        <f t="shared" si="1"/>
        <v>0</v>
      </c>
      <c r="X48" s="3"/>
    </row>
    <row r="49" spans="2:24" x14ac:dyDescent="0.55000000000000004">
      <c r="B49" s="25"/>
      <c r="C49" s="16">
        <f>T113/Q113*100</f>
        <v>35.135499245818828</v>
      </c>
      <c r="P49" s="3">
        <v>38</v>
      </c>
      <c r="Q49" s="9">
        <f>C14*(1/POWER(P49,C15))</f>
        <v>4.268984766599015</v>
      </c>
      <c r="S49" s="21">
        <v>0</v>
      </c>
      <c r="T49" s="9">
        <f t="shared" si="0"/>
        <v>0</v>
      </c>
      <c r="U49" s="3"/>
      <c r="V49" s="21">
        <v>0</v>
      </c>
      <c r="W49" s="9">
        <f t="shared" si="1"/>
        <v>0</v>
      </c>
      <c r="X49" s="3"/>
    </row>
    <row r="50" spans="2:24" x14ac:dyDescent="0.55000000000000004">
      <c r="P50" s="3">
        <v>39</v>
      </c>
      <c r="Q50" s="9">
        <f>C14*(1/POWER(P50,C15))</f>
        <v>4.1058500975663392</v>
      </c>
      <c r="S50" s="21">
        <v>1</v>
      </c>
      <c r="T50" s="9">
        <f t="shared" si="0"/>
        <v>4.1058500975663392</v>
      </c>
      <c r="U50" s="3"/>
      <c r="V50" s="21">
        <v>0</v>
      </c>
      <c r="W50" s="9">
        <f t="shared" si="1"/>
        <v>0</v>
      </c>
      <c r="X50" s="3"/>
    </row>
    <row r="51" spans="2:24" ht="14.4" customHeight="1" x14ac:dyDescent="0.55000000000000004">
      <c r="B51" s="26" t="s">
        <v>12</v>
      </c>
      <c r="P51" s="3">
        <v>40</v>
      </c>
      <c r="Q51" s="9">
        <f>C14*(1/POWER(P51,C15))</f>
        <v>3.9528470752104732</v>
      </c>
      <c r="S51" s="21">
        <v>0</v>
      </c>
      <c r="T51" s="9">
        <f t="shared" si="0"/>
        <v>0</v>
      </c>
      <c r="U51" s="3"/>
      <c r="V51" s="21">
        <v>0</v>
      </c>
      <c r="W51" s="9">
        <f t="shared" si="1"/>
        <v>0</v>
      </c>
      <c r="X51" s="3"/>
    </row>
    <row r="52" spans="2:24" x14ac:dyDescent="0.55000000000000004">
      <c r="B52" s="27"/>
      <c r="P52" s="3">
        <v>41</v>
      </c>
      <c r="Q52" s="9">
        <f>C14*(1/POWER(P52,C15))</f>
        <v>3.8091161436245389</v>
      </c>
      <c r="S52" s="21">
        <v>0</v>
      </c>
      <c r="T52" s="9">
        <f t="shared" si="0"/>
        <v>0</v>
      </c>
      <c r="U52" s="3"/>
      <c r="V52" s="21">
        <v>0</v>
      </c>
      <c r="W52" s="9">
        <f t="shared" si="1"/>
        <v>0</v>
      </c>
      <c r="X52" s="3"/>
    </row>
    <row r="53" spans="2:24" x14ac:dyDescent="0.55000000000000004">
      <c r="B53" s="27"/>
      <c r="P53" s="3">
        <v>42</v>
      </c>
      <c r="Q53" s="9">
        <f>C14*(1/POWER(P53,C15))</f>
        <v>3.6738892848117111</v>
      </c>
      <c r="S53" s="21">
        <v>0</v>
      </c>
      <c r="T53" s="9">
        <f t="shared" si="0"/>
        <v>0</v>
      </c>
      <c r="U53" s="3"/>
      <c r="V53" s="21">
        <v>0</v>
      </c>
      <c r="W53" s="9">
        <f t="shared" si="1"/>
        <v>0</v>
      </c>
      <c r="X53" s="3"/>
    </row>
    <row r="54" spans="2:24" x14ac:dyDescent="0.55000000000000004">
      <c r="B54" s="27"/>
      <c r="P54" s="3">
        <v>43</v>
      </c>
      <c r="Q54" s="9">
        <f>C14*(1/POWER(P54,C15))</f>
        <v>3.5464783798280144</v>
      </c>
      <c r="S54" s="21">
        <v>0</v>
      </c>
      <c r="T54" s="9">
        <f t="shared" si="0"/>
        <v>0</v>
      </c>
      <c r="U54" s="3"/>
      <c r="V54" s="21">
        <v>0</v>
      </c>
      <c r="W54" s="9">
        <f t="shared" si="1"/>
        <v>0</v>
      </c>
      <c r="X54" s="3"/>
    </row>
    <row r="55" spans="2:24" x14ac:dyDescent="0.55000000000000004">
      <c r="B55" s="27"/>
      <c r="P55" s="3">
        <v>44</v>
      </c>
      <c r="Q55" s="9">
        <f>C14*(1/POWER(P55,C15))</f>
        <v>3.4262652792927697</v>
      </c>
      <c r="S55" s="21">
        <v>0</v>
      </c>
      <c r="T55" s="9">
        <f t="shared" si="0"/>
        <v>0</v>
      </c>
      <c r="U55" s="3"/>
      <c r="V55" s="21">
        <v>0</v>
      </c>
      <c r="W55" s="9">
        <f t="shared" si="1"/>
        <v>0</v>
      </c>
      <c r="X55" s="3"/>
    </row>
    <row r="56" spans="2:24" x14ac:dyDescent="0.55000000000000004">
      <c r="B56" s="27"/>
      <c r="P56" s="3">
        <v>45</v>
      </c>
      <c r="Q56" s="9">
        <f>C14*(1/POWER(P56,C15))</f>
        <v>3.312693299999689</v>
      </c>
      <c r="S56" s="21">
        <v>1</v>
      </c>
      <c r="T56" s="9">
        <f t="shared" si="0"/>
        <v>3.312693299999689</v>
      </c>
      <c r="U56" s="3"/>
      <c r="V56" s="21">
        <v>0</v>
      </c>
      <c r="W56" s="9">
        <f t="shared" si="1"/>
        <v>0</v>
      </c>
      <c r="X56" s="3"/>
    </row>
    <row r="57" spans="2:24" x14ac:dyDescent="0.55000000000000004">
      <c r="B57" s="27"/>
      <c r="P57" s="3">
        <v>46</v>
      </c>
      <c r="Q57" s="9">
        <f>C14*(1/POWER(P57,C15))</f>
        <v>3.2052599164108067</v>
      </c>
      <c r="S57" s="21">
        <v>1</v>
      </c>
      <c r="T57" s="9">
        <f t="shared" si="0"/>
        <v>3.2052599164108067</v>
      </c>
      <c r="U57" s="3"/>
      <c r="V57" s="21">
        <v>0</v>
      </c>
      <c r="W57" s="9">
        <f t="shared" si="1"/>
        <v>0</v>
      </c>
      <c r="X57" s="3"/>
    </row>
    <row r="58" spans="2:24" x14ac:dyDescent="0.55000000000000004">
      <c r="B58" s="28"/>
      <c r="C58" s="17">
        <f>V113</f>
        <v>20</v>
      </c>
      <c r="P58" s="3">
        <v>47</v>
      </c>
      <c r="Q58" s="9">
        <f>C14*(1/POWER(P58,C15))</f>
        <v>3.103510457402014</v>
      </c>
      <c r="S58" s="21">
        <v>0</v>
      </c>
      <c r="T58" s="9">
        <f t="shared" si="0"/>
        <v>0</v>
      </c>
      <c r="U58" s="3"/>
      <c r="V58" s="21">
        <v>0</v>
      </c>
      <c r="W58" s="9">
        <f t="shared" si="1"/>
        <v>0</v>
      </c>
      <c r="X58" s="3"/>
    </row>
    <row r="59" spans="2:24" x14ac:dyDescent="0.55000000000000004">
      <c r="P59" s="3">
        <v>48</v>
      </c>
      <c r="Q59" s="9">
        <f>C14*(1/POWER(P59,C15))</f>
        <v>3.0070326520292991</v>
      </c>
      <c r="S59" s="21">
        <v>0</v>
      </c>
      <c r="T59" s="9">
        <f t="shared" si="0"/>
        <v>0</v>
      </c>
      <c r="U59" s="3"/>
      <c r="V59" s="21">
        <v>0</v>
      </c>
      <c r="W59" s="9">
        <f t="shared" si="1"/>
        <v>0</v>
      </c>
      <c r="X59" s="3"/>
    </row>
    <row r="60" spans="2:24" ht="14.4" customHeight="1" x14ac:dyDescent="0.55000000000000004">
      <c r="B60" s="22" t="s">
        <v>13</v>
      </c>
      <c r="P60" s="3">
        <v>49</v>
      </c>
      <c r="Q60" s="9">
        <f>C14*(1/POWER(P60,C15))</f>
        <v>2.9154518950437329</v>
      </c>
      <c r="S60" s="21">
        <v>0</v>
      </c>
      <c r="T60" s="9">
        <f t="shared" si="0"/>
        <v>0</v>
      </c>
      <c r="U60" s="3"/>
      <c r="V60" s="21">
        <v>0</v>
      </c>
      <c r="W60" s="9">
        <f t="shared" si="1"/>
        <v>0</v>
      </c>
      <c r="X60" s="3"/>
    </row>
    <row r="61" spans="2:24" x14ac:dyDescent="0.55000000000000004">
      <c r="B61" s="23"/>
      <c r="P61" s="3">
        <v>50</v>
      </c>
      <c r="Q61" s="9">
        <f>C14*(1/POWER(P61,C15))</f>
        <v>2.8284271247461912</v>
      </c>
      <c r="S61" s="21">
        <v>0</v>
      </c>
      <c r="T61" s="9">
        <f t="shared" si="0"/>
        <v>0</v>
      </c>
      <c r="U61" s="3"/>
      <c r="V61" s="21">
        <v>0</v>
      </c>
      <c r="W61" s="9">
        <f t="shared" si="1"/>
        <v>0</v>
      </c>
      <c r="X61" s="3"/>
    </row>
    <row r="62" spans="2:24" x14ac:dyDescent="0.55000000000000004">
      <c r="B62" s="23"/>
      <c r="P62" s="3">
        <v>51</v>
      </c>
      <c r="Q62" s="9">
        <f>C14*(1/POWER(P62,C15))</f>
        <v>2.7456472235843337</v>
      </c>
      <c r="S62" s="21">
        <v>0</v>
      </c>
      <c r="T62" s="9">
        <f t="shared" si="0"/>
        <v>0</v>
      </c>
      <c r="U62" s="3"/>
      <c r="V62" s="21">
        <v>0</v>
      </c>
      <c r="W62" s="9">
        <f t="shared" si="1"/>
        <v>0</v>
      </c>
      <c r="X62" s="3"/>
    </row>
    <row r="63" spans="2:24" x14ac:dyDescent="0.55000000000000004">
      <c r="B63" s="23"/>
      <c r="P63" s="3">
        <v>52</v>
      </c>
      <c r="Q63" s="9">
        <f>C14*(1/POWER(P63,C15))</f>
        <v>2.6668278664674463</v>
      </c>
      <c r="S63" s="21">
        <v>0</v>
      </c>
      <c r="T63" s="9">
        <f t="shared" si="0"/>
        <v>0</v>
      </c>
      <c r="U63" s="3"/>
      <c r="V63" s="21">
        <v>0</v>
      </c>
      <c r="W63" s="9">
        <f t="shared" si="1"/>
        <v>0</v>
      </c>
      <c r="X63" s="3"/>
    </row>
    <row r="64" spans="2:24" x14ac:dyDescent="0.55000000000000004">
      <c r="B64" s="23"/>
      <c r="P64" s="3">
        <v>53</v>
      </c>
      <c r="Q64" s="9">
        <f>C14*(1/POWER(P64,C15))</f>
        <v>2.5917087537488497</v>
      </c>
      <c r="S64" s="21">
        <v>0</v>
      </c>
      <c r="T64" s="9">
        <f t="shared" si="0"/>
        <v>0</v>
      </c>
      <c r="U64" s="3"/>
      <c r="V64" s="21">
        <v>0</v>
      </c>
      <c r="W64" s="9">
        <f t="shared" si="1"/>
        <v>0</v>
      </c>
      <c r="X64" s="3"/>
    </row>
    <row r="65" spans="2:24" x14ac:dyDescent="0.55000000000000004">
      <c r="B65" s="23"/>
      <c r="P65" s="3">
        <v>54</v>
      </c>
      <c r="Q65" s="9">
        <f>C14*(1/POWER(P65,C15))</f>
        <v>2.5200511757028576</v>
      </c>
      <c r="S65" s="21">
        <v>0</v>
      </c>
      <c r="T65" s="9">
        <f t="shared" si="0"/>
        <v>0</v>
      </c>
      <c r="U65" s="3"/>
      <c r="V65" s="21">
        <v>0</v>
      </c>
      <c r="W65" s="9">
        <f t="shared" si="1"/>
        <v>0</v>
      </c>
      <c r="X65" s="3"/>
    </row>
    <row r="66" spans="2:24" x14ac:dyDescent="0.55000000000000004">
      <c r="B66" s="23"/>
      <c r="P66" s="3">
        <v>55</v>
      </c>
      <c r="Q66" s="9">
        <f>C14*(1/POWER(P66,C15))</f>
        <v>2.4516358635026987</v>
      </c>
      <c r="S66" s="21">
        <v>1</v>
      </c>
      <c r="T66" s="9">
        <f t="shared" si="0"/>
        <v>2.4516358635026987</v>
      </c>
      <c r="U66" s="3"/>
      <c r="V66" s="21">
        <v>0</v>
      </c>
      <c r="W66" s="9">
        <f t="shared" si="1"/>
        <v>0</v>
      </c>
      <c r="X66" s="3"/>
    </row>
    <row r="67" spans="2:24" x14ac:dyDescent="0.55000000000000004">
      <c r="B67" s="23"/>
      <c r="P67" s="3">
        <v>56</v>
      </c>
      <c r="Q67" s="9">
        <f>C14*(1/POWER(P67,C15))</f>
        <v>2.3862610885037876</v>
      </c>
      <c r="S67" s="21">
        <v>0</v>
      </c>
      <c r="T67" s="9">
        <f t="shared" si="0"/>
        <v>0</v>
      </c>
      <c r="U67" s="3"/>
      <c r="V67" s="21">
        <v>0</v>
      </c>
      <c r="W67" s="9">
        <f t="shared" si="1"/>
        <v>0</v>
      </c>
      <c r="X67" s="3"/>
    </row>
    <row r="68" spans="2:24" x14ac:dyDescent="0.55000000000000004">
      <c r="B68" s="24"/>
      <c r="C68" s="18">
        <f>W113/Q113*100</f>
        <v>89.962508719778228</v>
      </c>
      <c r="P68" s="3">
        <v>57</v>
      </c>
      <c r="Q68" s="9">
        <f>C14*(1/POWER(P68,C15))</f>
        <v>2.3237409773070934</v>
      </c>
      <c r="S68" s="21">
        <v>0</v>
      </c>
      <c r="T68" s="9">
        <f t="shared" si="0"/>
        <v>0</v>
      </c>
      <c r="U68" s="3"/>
      <c r="V68" s="21">
        <v>0</v>
      </c>
      <c r="W68" s="9">
        <f t="shared" si="1"/>
        <v>0</v>
      </c>
      <c r="X68" s="3"/>
    </row>
    <row r="69" spans="2:24" x14ac:dyDescent="0.55000000000000004">
      <c r="P69" s="3">
        <v>58</v>
      </c>
      <c r="Q69" s="9">
        <f>C14*(1/POWER(P69,C15))</f>
        <v>2.2639040148228022</v>
      </c>
      <c r="S69" s="21">
        <v>0</v>
      </c>
      <c r="T69" s="9">
        <f t="shared" si="0"/>
        <v>0</v>
      </c>
      <c r="U69" s="3"/>
      <c r="V69" s="21">
        <v>0</v>
      </c>
      <c r="W69" s="9">
        <f t="shared" si="1"/>
        <v>0</v>
      </c>
      <c r="X69" s="3"/>
    </row>
    <row r="70" spans="2:24" ht="14.4" customHeight="1" x14ac:dyDescent="0.55000000000000004">
      <c r="B70" s="22" t="s">
        <v>7</v>
      </c>
      <c r="P70" s="3">
        <v>59</v>
      </c>
      <c r="Q70" s="9">
        <f>C14*(1/POWER(P70,C15))</f>
        <v>2.2065917115393856</v>
      </c>
      <c r="S70" s="21">
        <v>0</v>
      </c>
      <c r="T70" s="9">
        <f t="shared" si="0"/>
        <v>0</v>
      </c>
      <c r="U70" s="3"/>
      <c r="V70" s="21">
        <v>0</v>
      </c>
      <c r="W70" s="9">
        <f t="shared" si="1"/>
        <v>0</v>
      </c>
      <c r="X70" s="3"/>
    </row>
    <row r="71" spans="2:24" x14ac:dyDescent="0.55000000000000004">
      <c r="B71" s="23"/>
      <c r="P71" s="3">
        <v>60</v>
      </c>
      <c r="Q71" s="9">
        <f>C14*(1/POWER(P71,C15))</f>
        <v>2.1516574145596779</v>
      </c>
      <c r="S71" s="21">
        <v>0</v>
      </c>
      <c r="T71" s="9">
        <f t="shared" si="0"/>
        <v>0</v>
      </c>
      <c r="U71" s="3"/>
      <c r="V71" s="21">
        <v>0</v>
      </c>
      <c r="W71" s="9">
        <f t="shared" si="1"/>
        <v>0</v>
      </c>
      <c r="X71" s="3"/>
    </row>
    <row r="72" spans="2:24" x14ac:dyDescent="0.55000000000000004">
      <c r="B72" s="23"/>
      <c r="P72" s="3">
        <v>61</v>
      </c>
      <c r="Q72" s="9">
        <f>C14*(1/POWER(P72,C15))</f>
        <v>2.0989652448015721</v>
      </c>
      <c r="S72" s="21">
        <v>0</v>
      </c>
      <c r="T72" s="9">
        <f t="shared" si="0"/>
        <v>0</v>
      </c>
      <c r="U72" s="3"/>
      <c r="V72" s="21">
        <v>0</v>
      </c>
      <c r="W72" s="9">
        <f t="shared" si="1"/>
        <v>0</v>
      </c>
      <c r="X72" s="3"/>
    </row>
    <row r="73" spans="2:24" x14ac:dyDescent="0.55000000000000004">
      <c r="B73" s="23"/>
      <c r="P73" s="3">
        <v>62</v>
      </c>
      <c r="Q73" s="9">
        <f>C14*(1/POWER(P73,C15))</f>
        <v>2.0483891451643634</v>
      </c>
      <c r="S73" s="21">
        <v>0</v>
      </c>
      <c r="T73" s="9">
        <f t="shared" si="0"/>
        <v>0</v>
      </c>
      <c r="U73" s="3"/>
      <c r="V73" s="21">
        <v>0</v>
      </c>
      <c r="W73" s="9">
        <f t="shared" si="1"/>
        <v>0</v>
      </c>
      <c r="X73" s="3"/>
    </row>
    <row r="74" spans="2:24" x14ac:dyDescent="0.55000000000000004">
      <c r="B74" s="23"/>
      <c r="P74" s="3">
        <v>63</v>
      </c>
      <c r="Q74" s="9">
        <f>C14*(1/POWER(P74,C15))</f>
        <v>1.9998120265038488</v>
      </c>
      <c r="S74" s="21">
        <v>1</v>
      </c>
      <c r="T74" s="9">
        <f t="shared" si="0"/>
        <v>1.9998120265038488</v>
      </c>
      <c r="U74" s="3"/>
      <c r="V74" s="21">
        <v>0</v>
      </c>
      <c r="W74" s="9">
        <f t="shared" si="1"/>
        <v>0</v>
      </c>
      <c r="X74" s="3"/>
    </row>
    <row r="75" spans="2:24" x14ac:dyDescent="0.55000000000000004">
      <c r="B75" s="23"/>
      <c r="P75" s="3">
        <v>64</v>
      </c>
      <c r="Q75" s="9">
        <f>C14*(1/POWER(P75,C15))</f>
        <v>1.9531250000000018</v>
      </c>
      <c r="S75" s="21">
        <v>0</v>
      </c>
      <c r="T75" s="9">
        <f t="shared" si="0"/>
        <v>0</v>
      </c>
      <c r="U75" s="3"/>
      <c r="V75" s="21">
        <v>0</v>
      </c>
      <c r="W75" s="9">
        <f t="shared" si="1"/>
        <v>0</v>
      </c>
      <c r="X75" s="3"/>
    </row>
    <row r="76" spans="2:24" x14ac:dyDescent="0.55000000000000004">
      <c r="B76" s="24"/>
      <c r="C76" s="19">
        <f>C68/C49</f>
        <v>2.5604448677496419</v>
      </c>
      <c r="P76" s="3">
        <v>65</v>
      </c>
      <c r="Q76" s="9">
        <f>C14*(1/POWER(P76,C15))</f>
        <v>1.9082266859878225</v>
      </c>
      <c r="S76" s="21">
        <v>1</v>
      </c>
      <c r="T76" s="9">
        <f t="shared" si="0"/>
        <v>1.9082266859878225</v>
      </c>
      <c r="U76" s="3"/>
      <c r="V76" s="21">
        <v>0</v>
      </c>
      <c r="W76" s="9">
        <f t="shared" si="1"/>
        <v>0</v>
      </c>
      <c r="X76" s="3"/>
    </row>
    <row r="77" spans="2:24" x14ac:dyDescent="0.55000000000000004">
      <c r="P77" s="3">
        <v>66</v>
      </c>
      <c r="Q77" s="9">
        <f>C14*(1/POWER(P77,C15))</f>
        <v>1.8650225905959512</v>
      </c>
      <c r="S77" s="21">
        <v>0</v>
      </c>
      <c r="T77" s="9">
        <f t="shared" ref="T77:T111" si="2">Q77*S77</f>
        <v>0</v>
      </c>
      <c r="U77" s="3"/>
      <c r="V77" s="21">
        <v>0</v>
      </c>
      <c r="W77" s="9">
        <f t="shared" ref="W77:W111" si="3">V77*Q77</f>
        <v>0</v>
      </c>
      <c r="X77" s="3"/>
    </row>
    <row r="78" spans="2:24" x14ac:dyDescent="0.55000000000000004">
      <c r="P78" s="3">
        <v>67</v>
      </c>
      <c r="Q78" s="9">
        <f>C14*(1/POWER(P78,C15))</f>
        <v>1.8234245426314213</v>
      </c>
      <c r="S78" s="21">
        <v>1</v>
      </c>
      <c r="T78" s="9">
        <f t="shared" si="2"/>
        <v>1.8234245426314213</v>
      </c>
      <c r="U78" s="3"/>
      <c r="V78" s="21">
        <v>0</v>
      </c>
      <c r="W78" s="9">
        <f t="shared" si="3"/>
        <v>0</v>
      </c>
      <c r="X78" s="3"/>
    </row>
    <row r="79" spans="2:24" x14ac:dyDescent="0.55000000000000004">
      <c r="P79" s="3">
        <v>68</v>
      </c>
      <c r="Q79" s="9">
        <f>C14*(1/POWER(P79,C15))</f>
        <v>1.7833501840906818</v>
      </c>
      <c r="S79" s="21">
        <v>0</v>
      </c>
      <c r="T79" s="9">
        <f t="shared" si="2"/>
        <v>0</v>
      </c>
      <c r="U79" s="3"/>
      <c r="V79" s="21">
        <v>0</v>
      </c>
      <c r="W79" s="9">
        <f t="shared" si="3"/>
        <v>0</v>
      </c>
      <c r="X79" s="3"/>
    </row>
    <row r="80" spans="2:24" x14ac:dyDescent="0.55000000000000004">
      <c r="P80" s="3">
        <v>69</v>
      </c>
      <c r="Q80" s="9">
        <f>C14*(1/POWER(P80,C15))</f>
        <v>1.7447225084894085</v>
      </c>
      <c r="S80" s="21">
        <v>0</v>
      </c>
      <c r="T80" s="9">
        <f t="shared" si="2"/>
        <v>0</v>
      </c>
      <c r="U80" s="3"/>
      <c r="V80" s="21">
        <v>0</v>
      </c>
      <c r="W80" s="9">
        <f t="shared" si="3"/>
        <v>0</v>
      </c>
      <c r="X80" s="3"/>
    </row>
    <row r="81" spans="16:24" x14ac:dyDescent="0.55000000000000004">
      <c r="P81" s="3">
        <v>70</v>
      </c>
      <c r="Q81" s="9">
        <f>C14*(1/POWER(P81,C15))</f>
        <v>1.7074694419062746</v>
      </c>
      <c r="S81" s="21">
        <v>1</v>
      </c>
      <c r="T81" s="9">
        <f t="shared" si="2"/>
        <v>1.7074694419062746</v>
      </c>
      <c r="U81" s="3"/>
      <c r="V81" s="21">
        <v>0</v>
      </c>
      <c r="W81" s="9">
        <f t="shared" si="3"/>
        <v>0</v>
      </c>
      <c r="X81" s="3"/>
    </row>
    <row r="82" spans="16:24" x14ac:dyDescent="0.55000000000000004">
      <c r="P82" s="3">
        <v>71</v>
      </c>
      <c r="Q82" s="9">
        <f>C14*(1/POWER(P82,C15))</f>
        <v>1.6715234622448631</v>
      </c>
      <c r="S82" s="21">
        <v>0</v>
      </c>
      <c r="T82" s="9">
        <f t="shared" si="2"/>
        <v>0</v>
      </c>
      <c r="U82" s="3"/>
      <c r="V82" s="21">
        <v>0</v>
      </c>
      <c r="W82" s="9">
        <f t="shared" si="3"/>
        <v>0</v>
      </c>
      <c r="X82" s="3"/>
    </row>
    <row r="83" spans="16:24" x14ac:dyDescent="0.55000000000000004">
      <c r="P83" s="3">
        <v>72</v>
      </c>
      <c r="Q83" s="9">
        <f>C14*(1/POWER(P83,C15))</f>
        <v>1.6368212527466386</v>
      </c>
      <c r="S83" s="21">
        <v>0</v>
      </c>
      <c r="T83" s="9">
        <f t="shared" si="2"/>
        <v>0</v>
      </c>
      <c r="U83" s="3"/>
      <c r="V83" s="21">
        <v>0</v>
      </c>
      <c r="W83" s="9">
        <f t="shared" si="3"/>
        <v>0</v>
      </c>
      <c r="X83" s="3"/>
    </row>
    <row r="84" spans="16:24" x14ac:dyDescent="0.55000000000000004">
      <c r="P84" s="3">
        <v>73</v>
      </c>
      <c r="Q84" s="9">
        <f>C14*(1/POWER(P84,C15))</f>
        <v>1.6033033862483643</v>
      </c>
      <c r="S84" s="21">
        <v>1</v>
      </c>
      <c r="T84" s="9">
        <f t="shared" si="2"/>
        <v>1.6033033862483643</v>
      </c>
      <c r="U84" s="3"/>
      <c r="V84" s="21">
        <v>0</v>
      </c>
      <c r="W84" s="9">
        <f t="shared" si="3"/>
        <v>0</v>
      </c>
      <c r="X84" s="3"/>
    </row>
    <row r="85" spans="16:24" x14ac:dyDescent="0.55000000000000004">
      <c r="P85" s="3">
        <v>74</v>
      </c>
      <c r="Q85" s="9">
        <f>C14*(1/POWER(P85,C15))</f>
        <v>1.5709140370786374</v>
      </c>
      <c r="S85" s="21">
        <v>0</v>
      </c>
      <c r="T85" s="9">
        <f t="shared" si="2"/>
        <v>0</v>
      </c>
      <c r="U85" s="3"/>
      <c r="V85" s="21">
        <v>0</v>
      </c>
      <c r="W85" s="9">
        <f t="shared" si="3"/>
        <v>0</v>
      </c>
      <c r="X85" s="3"/>
    </row>
    <row r="86" spans="16:24" x14ac:dyDescent="0.55000000000000004">
      <c r="P86" s="3">
        <v>75</v>
      </c>
      <c r="Q86" s="9">
        <f>C14*(1/POWER(P86,C15))</f>
        <v>1.5396007178390028</v>
      </c>
      <c r="S86" s="21">
        <v>0</v>
      </c>
      <c r="T86" s="9">
        <f t="shared" si="2"/>
        <v>0</v>
      </c>
      <c r="U86" s="3"/>
      <c r="V86" s="21">
        <v>0</v>
      </c>
      <c r="W86" s="9">
        <f t="shared" si="3"/>
        <v>0</v>
      </c>
      <c r="X86" s="3"/>
    </row>
    <row r="87" spans="16:24" x14ac:dyDescent="0.55000000000000004">
      <c r="P87" s="3">
        <v>76</v>
      </c>
      <c r="Q87" s="9">
        <f>C14*(1/POWER(P87,C15))</f>
        <v>1.5093140386221169</v>
      </c>
      <c r="S87" s="21">
        <v>0</v>
      </c>
      <c r="T87" s="9">
        <f t="shared" si="2"/>
        <v>0</v>
      </c>
      <c r="U87" s="3"/>
      <c r="V87" s="21">
        <v>0</v>
      </c>
      <c r="W87" s="9">
        <f t="shared" si="3"/>
        <v>0</v>
      </c>
      <c r="X87" s="3"/>
    </row>
    <row r="88" spans="16:24" x14ac:dyDescent="0.55000000000000004">
      <c r="P88" s="3">
        <v>77</v>
      </c>
      <c r="Q88" s="9">
        <f>C14*(1/POWER(P88,C15))</f>
        <v>1.4800074864888038</v>
      </c>
      <c r="S88" s="21">
        <v>0</v>
      </c>
      <c r="T88" s="9">
        <f t="shared" si="2"/>
        <v>0</v>
      </c>
      <c r="U88" s="3"/>
      <c r="V88" s="21">
        <v>0</v>
      </c>
      <c r="W88" s="9">
        <f t="shared" si="3"/>
        <v>0</v>
      </c>
      <c r="X88" s="3"/>
    </row>
    <row r="89" spans="16:24" x14ac:dyDescent="0.55000000000000004">
      <c r="P89" s="3">
        <v>78</v>
      </c>
      <c r="Q89" s="9">
        <f>C14*(1/POWER(P89,C15))</f>
        <v>1.4516372232623016</v>
      </c>
      <c r="S89" s="21">
        <v>0</v>
      </c>
      <c r="T89" s="9">
        <f t="shared" si="2"/>
        <v>0</v>
      </c>
      <c r="U89" s="3"/>
      <c r="V89" s="21">
        <v>0</v>
      </c>
      <c r="W89" s="9">
        <f t="shared" si="3"/>
        <v>0</v>
      </c>
      <c r="X89" s="3"/>
    </row>
    <row r="90" spans="16:24" x14ac:dyDescent="0.55000000000000004">
      <c r="P90" s="3">
        <v>79</v>
      </c>
      <c r="Q90" s="9">
        <f>C14*(1/POWER(P90,C15))</f>
        <v>1.4241618999063599</v>
      </c>
      <c r="S90" s="21">
        <v>0</v>
      </c>
      <c r="T90" s="9">
        <f t="shared" si="2"/>
        <v>0</v>
      </c>
      <c r="U90" s="3"/>
      <c r="V90" s="21">
        <v>0</v>
      </c>
      <c r="W90" s="9">
        <f t="shared" si="3"/>
        <v>0</v>
      </c>
      <c r="X90" s="3"/>
    </row>
    <row r="91" spans="16:24" x14ac:dyDescent="0.55000000000000004">
      <c r="P91" s="3">
        <v>80</v>
      </c>
      <c r="Q91" s="9">
        <f>C14*(1/POWER(P91,C15))</f>
        <v>1.3975424859373695</v>
      </c>
      <c r="S91" s="21">
        <v>1</v>
      </c>
      <c r="T91" s="9">
        <f t="shared" si="2"/>
        <v>1.3975424859373695</v>
      </c>
      <c r="U91" s="3"/>
      <c r="V91" s="21">
        <v>0</v>
      </c>
      <c r="W91" s="9">
        <f t="shared" si="3"/>
        <v>0</v>
      </c>
      <c r="X91" s="3"/>
    </row>
    <row r="92" spans="16:24" x14ac:dyDescent="0.55000000000000004">
      <c r="P92" s="3">
        <v>81</v>
      </c>
      <c r="Q92" s="9">
        <f>C14*(1/POWER(P92,C15))</f>
        <v>1.3717421124828528</v>
      </c>
      <c r="S92" s="21">
        <v>0</v>
      </c>
      <c r="T92" s="9">
        <f t="shared" si="2"/>
        <v>0</v>
      </c>
      <c r="U92" s="3"/>
      <c r="V92" s="21">
        <v>0</v>
      </c>
      <c r="W92" s="9">
        <f t="shared" si="3"/>
        <v>0</v>
      </c>
      <c r="X92" s="3"/>
    </row>
    <row r="93" spans="16:24" x14ac:dyDescent="0.55000000000000004">
      <c r="P93" s="3">
        <v>82</v>
      </c>
      <c r="Q93" s="9">
        <f>C14*(1/POWER(P93,C15))</f>
        <v>1.3467259277420298</v>
      </c>
      <c r="S93" s="21">
        <v>0</v>
      </c>
      <c r="T93" s="9">
        <f t="shared" si="2"/>
        <v>0</v>
      </c>
      <c r="U93" s="3"/>
      <c r="V93" s="21">
        <v>0</v>
      </c>
      <c r="W93" s="9">
        <f t="shared" si="3"/>
        <v>0</v>
      </c>
      <c r="X93" s="3"/>
    </row>
    <row r="94" spans="16:24" x14ac:dyDescent="0.55000000000000004">
      <c r="P94" s="3">
        <v>83</v>
      </c>
      <c r="Q94" s="9">
        <f>C14*(1/POWER(P94,C15))</f>
        <v>1.3224609637312081</v>
      </c>
      <c r="S94" s="21">
        <v>0</v>
      </c>
      <c r="T94" s="9">
        <f t="shared" si="2"/>
        <v>0</v>
      </c>
      <c r="U94" s="3"/>
      <c r="V94" s="21">
        <v>0</v>
      </c>
      <c r="W94" s="9">
        <f t="shared" si="3"/>
        <v>0</v>
      </c>
      <c r="X94" s="3"/>
    </row>
    <row r="95" spans="16:24" x14ac:dyDescent="0.55000000000000004">
      <c r="P95" s="3">
        <v>84</v>
      </c>
      <c r="Q95" s="9">
        <f>C14*(1/POWER(P95,C15))</f>
        <v>1.298916013309479</v>
      </c>
      <c r="S95" s="21">
        <v>0</v>
      </c>
      <c r="T95" s="9">
        <f t="shared" si="2"/>
        <v>0</v>
      </c>
      <c r="U95" s="3"/>
      <c r="V95" s="21">
        <v>0</v>
      </c>
      <c r="W95" s="9">
        <f t="shared" si="3"/>
        <v>0</v>
      </c>
      <c r="X95" s="3"/>
    </row>
    <row r="96" spans="16:24" x14ac:dyDescent="0.55000000000000004">
      <c r="P96" s="3">
        <v>85</v>
      </c>
      <c r="Q96" s="9">
        <f>C14*(1/POWER(P96,C15))</f>
        <v>1.27606151658033</v>
      </c>
      <c r="S96" s="21">
        <v>0</v>
      </c>
      <c r="T96" s="9">
        <f t="shared" si="2"/>
        <v>0</v>
      </c>
      <c r="U96" s="3"/>
      <c r="V96" s="21">
        <v>0</v>
      </c>
      <c r="W96" s="9">
        <f t="shared" si="3"/>
        <v>0</v>
      </c>
      <c r="X96" s="3"/>
    </row>
    <row r="97" spans="16:24" x14ac:dyDescent="0.55000000000000004">
      <c r="P97" s="3">
        <v>86</v>
      </c>
      <c r="Q97" s="9">
        <f>C14*(1/POWER(P97,C15))</f>
        <v>1.2538694558539356</v>
      </c>
      <c r="S97" s="21">
        <v>0</v>
      </c>
      <c r="T97" s="9">
        <f t="shared" si="2"/>
        <v>0</v>
      </c>
      <c r="U97" s="3"/>
      <c r="V97" s="21">
        <v>0</v>
      </c>
      <c r="W97" s="9">
        <f t="shared" si="3"/>
        <v>0</v>
      </c>
      <c r="X97" s="3"/>
    </row>
    <row r="98" spans="16:24" x14ac:dyDescent="0.55000000000000004">
      <c r="P98" s="3">
        <v>87</v>
      </c>
      <c r="Q98" s="9">
        <f>C14*(1/POWER(P98,C15))</f>
        <v>1.2323132584342469</v>
      </c>
      <c r="S98" s="21">
        <v>0</v>
      </c>
      <c r="T98" s="9">
        <f t="shared" si="2"/>
        <v>0</v>
      </c>
      <c r="U98" s="3"/>
      <c r="V98" s="21">
        <v>0</v>
      </c>
      <c r="W98" s="9">
        <f t="shared" si="3"/>
        <v>0</v>
      </c>
      <c r="X98" s="3"/>
    </row>
    <row r="99" spans="16:24" x14ac:dyDescent="0.55000000000000004">
      <c r="P99" s="3">
        <v>88</v>
      </c>
      <c r="Q99" s="9">
        <f>C14*(1/POWER(P99,C15))</f>
        <v>1.2113677065659676</v>
      </c>
      <c r="S99" s="21">
        <v>0</v>
      </c>
      <c r="T99" s="9">
        <f t="shared" si="2"/>
        <v>0</v>
      </c>
      <c r="U99" s="3"/>
      <c r="V99" s="21">
        <v>0</v>
      </c>
      <c r="W99" s="9">
        <f t="shared" si="3"/>
        <v>0</v>
      </c>
      <c r="X99" s="3"/>
    </row>
    <row r="100" spans="16:24" x14ac:dyDescent="0.55000000000000004">
      <c r="P100" s="3">
        <v>89</v>
      </c>
      <c r="Q100" s="9">
        <f>C14*(1/POWER(P100,C15))</f>
        <v>1.1910088539397308</v>
      </c>
      <c r="S100" s="21">
        <v>0</v>
      </c>
      <c r="T100" s="9">
        <f t="shared" si="2"/>
        <v>0</v>
      </c>
      <c r="U100" s="3"/>
      <c r="V100" s="21">
        <v>0</v>
      </c>
      <c r="W100" s="9">
        <f t="shared" si="3"/>
        <v>0</v>
      </c>
      <c r="X100" s="3"/>
    </row>
    <row r="101" spans="16:24" x14ac:dyDescent="0.55000000000000004">
      <c r="P101" s="3">
        <v>90</v>
      </c>
      <c r="Q101" s="9">
        <f>C14*(1/POWER(P101,C15))</f>
        <v>1.1712139482105108</v>
      </c>
      <c r="S101" s="21">
        <v>0</v>
      </c>
      <c r="T101" s="9">
        <f t="shared" si="2"/>
        <v>0</v>
      </c>
      <c r="U101" s="3"/>
      <c r="V101" s="21">
        <v>0</v>
      </c>
      <c r="W101" s="9">
        <f t="shared" si="3"/>
        <v>0</v>
      </c>
      <c r="X101" s="3"/>
    </row>
    <row r="102" spans="16:24" x14ac:dyDescent="0.55000000000000004">
      <c r="P102" s="3">
        <v>91</v>
      </c>
      <c r="Q102" s="9">
        <f>C14*(1/POWER(P102,C15))</f>
        <v>1.1519613590350755</v>
      </c>
      <c r="S102" s="21">
        <v>0</v>
      </c>
      <c r="T102" s="9">
        <f t="shared" si="2"/>
        <v>0</v>
      </c>
      <c r="U102" s="3"/>
      <c r="V102" s="21">
        <v>0</v>
      </c>
      <c r="W102" s="9">
        <f t="shared" si="3"/>
        <v>0</v>
      </c>
      <c r="X102" s="3"/>
    </row>
    <row r="103" spans="16:24" x14ac:dyDescent="0.55000000000000004">
      <c r="P103" s="3">
        <v>92</v>
      </c>
      <c r="Q103" s="9">
        <f>C14*(1/POWER(P103,C15))</f>
        <v>1.133230511179754</v>
      </c>
      <c r="S103" s="21">
        <v>0</v>
      </c>
      <c r="T103" s="9">
        <f t="shared" si="2"/>
        <v>0</v>
      </c>
      <c r="U103" s="3"/>
      <c r="V103" s="21">
        <v>0</v>
      </c>
      <c r="W103" s="9">
        <f t="shared" si="3"/>
        <v>0</v>
      </c>
      <c r="X103" s="3"/>
    </row>
    <row r="104" spans="16:24" x14ac:dyDescent="0.55000000000000004">
      <c r="P104" s="3">
        <v>93</v>
      </c>
      <c r="Q104" s="9">
        <f>C14*(1/POWER(P104,C15))</f>
        <v>1.1150018222907794</v>
      </c>
      <c r="S104" s="21">
        <v>0</v>
      </c>
      <c r="T104" s="9">
        <f t="shared" si="2"/>
        <v>0</v>
      </c>
      <c r="U104" s="3"/>
      <c r="V104" s="21">
        <v>0</v>
      </c>
      <c r="W104" s="9">
        <f t="shared" si="3"/>
        <v>0</v>
      </c>
      <c r="X104" s="3"/>
    </row>
    <row r="105" spans="16:24" x14ac:dyDescent="0.55000000000000004">
      <c r="P105" s="3">
        <v>94</v>
      </c>
      <c r="Q105" s="9">
        <f>C14*(1/POWER(P105,C15))</f>
        <v>1.0972566449561629</v>
      </c>
      <c r="S105" s="21">
        <v>0</v>
      </c>
      <c r="T105" s="9">
        <f t="shared" si="2"/>
        <v>0</v>
      </c>
      <c r="U105" s="3"/>
      <c r="V105" s="21">
        <v>0</v>
      </c>
      <c r="W105" s="9">
        <f t="shared" si="3"/>
        <v>0</v>
      </c>
      <c r="X105" s="3"/>
    </row>
    <row r="106" spans="16:24" x14ac:dyDescent="0.55000000000000004">
      <c r="P106" s="3">
        <v>95</v>
      </c>
      <c r="Q106" s="9">
        <f>C14*(1/POWER(P106,C15))</f>
        <v>1.0799772127212155</v>
      </c>
      <c r="S106" s="21">
        <v>1</v>
      </c>
      <c r="T106" s="9">
        <f t="shared" si="2"/>
        <v>1.0799772127212155</v>
      </c>
      <c r="U106" s="3"/>
      <c r="V106" s="21">
        <v>0</v>
      </c>
      <c r="W106" s="9">
        <f t="shared" si="3"/>
        <v>0</v>
      </c>
      <c r="X106" s="3"/>
    </row>
    <row r="107" spans="16:24" x14ac:dyDescent="0.55000000000000004">
      <c r="P107" s="3">
        <v>96</v>
      </c>
      <c r="Q107" s="9">
        <f>C14*(1/POWER(P107,C15))</f>
        <v>1.0631465897496435</v>
      </c>
      <c r="S107" s="21">
        <v>0</v>
      </c>
      <c r="T107" s="9">
        <f t="shared" si="2"/>
        <v>0</v>
      </c>
      <c r="U107" s="3"/>
      <c r="V107" s="21">
        <v>0</v>
      </c>
      <c r="W107" s="9">
        <f t="shared" si="3"/>
        <v>0</v>
      </c>
      <c r="X107" s="3"/>
    </row>
    <row r="108" spans="16:24" x14ac:dyDescent="0.55000000000000004">
      <c r="P108" s="3">
        <v>97</v>
      </c>
      <c r="Q108" s="9">
        <f>C14*(1/POWER(P108,C15))</f>
        <v>1.046748623849092</v>
      </c>
      <c r="S108" s="21">
        <v>0</v>
      </c>
      <c r="T108" s="9">
        <f t="shared" si="2"/>
        <v>0</v>
      </c>
      <c r="U108" s="3"/>
      <c r="V108" s="21">
        <v>0</v>
      </c>
      <c r="W108" s="9">
        <f t="shared" si="3"/>
        <v>0</v>
      </c>
      <c r="X108" s="3"/>
    </row>
    <row r="109" spans="16:24" x14ac:dyDescent="0.55000000000000004">
      <c r="P109" s="3">
        <v>98</v>
      </c>
      <c r="Q109" s="9">
        <f>C14*(1/POWER(P109,C15))</f>
        <v>1.0307679026042962</v>
      </c>
      <c r="S109" s="21">
        <v>0</v>
      </c>
      <c r="T109" s="9">
        <f t="shared" si="2"/>
        <v>0</v>
      </c>
      <c r="U109" s="3"/>
      <c r="V109" s="21">
        <v>0</v>
      </c>
      <c r="W109" s="9">
        <f t="shared" si="3"/>
        <v>0</v>
      </c>
      <c r="X109" s="3"/>
    </row>
    <row r="110" spans="16:24" x14ac:dyDescent="0.55000000000000004">
      <c r="P110" s="3">
        <v>99</v>
      </c>
      <c r="Q110" s="9">
        <f>C14*(1/POWER(P110,C15))</f>
        <v>1.0151897123830431</v>
      </c>
      <c r="S110" s="21">
        <v>0</v>
      </c>
      <c r="T110" s="9">
        <f t="shared" si="2"/>
        <v>0</v>
      </c>
      <c r="U110" s="3"/>
      <c r="V110" s="21">
        <v>0</v>
      </c>
      <c r="W110" s="9">
        <f t="shared" si="3"/>
        <v>0</v>
      </c>
      <c r="X110" s="3"/>
    </row>
    <row r="111" spans="16:24" x14ac:dyDescent="0.55000000000000004">
      <c r="P111" s="3">
        <v>100</v>
      </c>
      <c r="Q111" s="9">
        <f>C14*(1/POWER(P111,C15))</f>
        <v>0.99999999999999933</v>
      </c>
      <c r="S111" s="21">
        <v>0</v>
      </c>
      <c r="T111" s="9">
        <f t="shared" si="2"/>
        <v>0</v>
      </c>
      <c r="U111" s="3"/>
      <c r="V111" s="21">
        <v>0</v>
      </c>
      <c r="W111" s="9">
        <f t="shared" si="3"/>
        <v>0</v>
      </c>
      <c r="X111" s="3"/>
    </row>
    <row r="113" spans="17:23" x14ac:dyDescent="0.55000000000000004">
      <c r="Q113" s="9">
        <f>SUM(Q12:Q111)</f>
        <v>2412.8740987037154</v>
      </c>
      <c r="S113" s="3">
        <f>SUM(S12:S111)</f>
        <v>20</v>
      </c>
      <c r="T113" s="9">
        <f>SUM(T12:T111)</f>
        <v>847.77536075260184</v>
      </c>
      <c r="V113" s="3">
        <f>SUM(V12:V111)</f>
        <v>20</v>
      </c>
      <c r="W113" s="9">
        <f>SUM(W12:W111)</f>
        <v>2170.6820714436003</v>
      </c>
    </row>
    <row r="114" spans="17:23" x14ac:dyDescent="0.55000000000000004">
      <c r="Q114" s="9">
        <f>Q12+Q13+Q14+Q15+Q16+Q17+Q18+Q19+Q20+Q21+Q22+Q23+Q24+Q25+Q26+Q27+Q28+Q29+Q30+Q31</f>
        <v>2170.6820714436003</v>
      </c>
    </row>
    <row r="115" spans="17:23" x14ac:dyDescent="0.55000000000000004">
      <c r="Q115" s="10">
        <f>Q114/Q113*100</f>
        <v>89.962508719778228</v>
      </c>
    </row>
  </sheetData>
  <sheetProtection algorithmName="SHA-512" hashValue="gS72+b+JbtBGogWlb5jxqz0bYbt7LiLigifVYEbJTju3w/7ja2T9rtOhoLeHqNVCMZ5XPAgcBvyJZfNd6QZphQ==" saltValue="dwTM5WNRemApli8Ka8zNNQ==" spinCount="100000" sheet="1" objects="1" scenarios="1"/>
  <mergeCells count="14">
    <mergeCell ref="V8:X11"/>
    <mergeCell ref="V2:X7"/>
    <mergeCell ref="B33:B39"/>
    <mergeCell ref="B18:B23"/>
    <mergeCell ref="B24:B26"/>
    <mergeCell ref="B27:B32"/>
    <mergeCell ref="B70:B76"/>
    <mergeCell ref="B41:B49"/>
    <mergeCell ref="B51:B58"/>
    <mergeCell ref="S2:U7"/>
    <mergeCell ref="Q9:Q11"/>
    <mergeCell ref="P9:P11"/>
    <mergeCell ref="S8:U11"/>
    <mergeCell ref="B60:B68"/>
  </mergeCells>
  <dataValidations count="3">
    <dataValidation type="whole" allowBlank="1" showInputMessage="1" showErrorMessage="1" sqref="C14">
      <formula1>0</formula1>
      <formula2>10000</formula2>
    </dataValidation>
    <dataValidation type="decimal" allowBlank="1" showInputMessage="1" showErrorMessage="1" sqref="C15">
      <formula1>0</formula1>
      <formula2>100</formula2>
    </dataValidation>
    <dataValidation type="whole" allowBlank="1" showInputMessage="1" showErrorMessage="1" sqref="S12:S111 V12:V111">
      <formula1>0</formula1>
      <formula2>1</formula2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zipf_data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Felhasználó</cp:lastModifiedBy>
  <dcterms:created xsi:type="dcterms:W3CDTF">2020-03-24T22:34:16Z</dcterms:created>
  <dcterms:modified xsi:type="dcterms:W3CDTF">2020-03-27T03:36:33Z</dcterms:modified>
</cp:coreProperties>
</file>