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thst\123\crcb\1_munka\2024_hpp_9823\2024_marh\out\"/>
    </mc:Choice>
  </mc:AlternateContent>
  <xr:revisionPtr revIDLastSave="0" documentId="13_ncr:1_{1A81547F-85A3-4E9B-9144-C985E2C72DA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over" sheetId="1" r:id="rId1"/>
    <sheet name="t1_3" sheetId="2" r:id="rId2"/>
    <sheet name="t4_6" sheetId="11" r:id="rId3"/>
    <sheet name="t7_9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64" i="11" l="1"/>
  <c r="AJ62" i="11"/>
  <c r="AJ61" i="11"/>
  <c r="AJ60" i="11"/>
  <c r="AJ59" i="11"/>
  <c r="AJ58" i="11"/>
  <c r="AJ57" i="11"/>
  <c r="AJ56" i="11"/>
  <c r="AJ54" i="11"/>
  <c r="AJ53" i="11"/>
  <c r="AJ52" i="11"/>
  <c r="AJ51" i="11"/>
  <c r="AJ50" i="11"/>
  <c r="AF64" i="11"/>
  <c r="AF62" i="11"/>
  <c r="AF61" i="11"/>
  <c r="AF60" i="11"/>
  <c r="AF59" i="11"/>
  <c r="AF58" i="11"/>
  <c r="AF57" i="11"/>
  <c r="AF56" i="11"/>
  <c r="AF55" i="11"/>
  <c r="AF54" i="11"/>
  <c r="AF53" i="11"/>
  <c r="AF52" i="11"/>
  <c r="AF51" i="11"/>
  <c r="AF50" i="11"/>
  <c r="AB64" i="11"/>
  <c r="AB62" i="11"/>
  <c r="AB61" i="11"/>
  <c r="AB60" i="11"/>
  <c r="AB59" i="11"/>
  <c r="AB58" i="11"/>
  <c r="AB57" i="11"/>
  <c r="AB56" i="11"/>
  <c r="AB55" i="11"/>
  <c r="AB54" i="11"/>
  <c r="AB53" i="11"/>
  <c r="AB52" i="11"/>
  <c r="AB51" i="11"/>
  <c r="AB50" i="11"/>
  <c r="AB49" i="11"/>
  <c r="AB48" i="11"/>
  <c r="AB47" i="11"/>
  <c r="AB46" i="11"/>
  <c r="AB45" i="11"/>
  <c r="AB44" i="11"/>
  <c r="X64" i="11"/>
  <c r="X62" i="11"/>
  <c r="X61" i="11"/>
  <c r="X60" i="11"/>
  <c r="X59" i="11"/>
  <c r="X58" i="11"/>
  <c r="X57" i="11"/>
  <c r="X56" i="11"/>
  <c r="X55" i="11"/>
  <c r="X54" i="11"/>
  <c r="X53" i="11"/>
  <c r="X52" i="11"/>
  <c r="X51" i="11"/>
  <c r="X50" i="11"/>
  <c r="X49" i="11"/>
  <c r="X48" i="11"/>
  <c r="X47" i="11"/>
  <c r="X46" i="11"/>
  <c r="X45" i="11"/>
  <c r="X44" i="11"/>
  <c r="AC112" i="2"/>
  <c r="AC110" i="2"/>
  <c r="AC109" i="2"/>
  <c r="AC108" i="2"/>
  <c r="AC107" i="2"/>
  <c r="AC106" i="2"/>
  <c r="AC105" i="2"/>
  <c r="AC104" i="2"/>
  <c r="AC103" i="2"/>
  <c r="AC102" i="2"/>
  <c r="AC101" i="2"/>
  <c r="AC100" i="2"/>
  <c r="AC99" i="2"/>
  <c r="AC98" i="2"/>
  <c r="F50" i="4"/>
  <c r="F28" i="4"/>
  <c r="E12" i="4"/>
  <c r="E30" i="4"/>
  <c r="F30" i="4" s="1"/>
  <c r="S64" i="11"/>
  <c r="F48" i="4"/>
  <c r="F47" i="4"/>
  <c r="F29" i="4"/>
  <c r="F23" i="4"/>
  <c r="F24" i="4"/>
  <c r="F25" i="4"/>
  <c r="F27" i="4"/>
  <c r="S62" i="11"/>
  <c r="S61" i="11"/>
  <c r="S60" i="11"/>
  <c r="S59" i="11"/>
  <c r="S58" i="11"/>
  <c r="S57" i="11"/>
  <c r="S56" i="11"/>
  <c r="S54" i="11"/>
  <c r="S53" i="11"/>
  <c r="S52" i="11"/>
  <c r="S51" i="11"/>
  <c r="S50" i="11"/>
  <c r="R64" i="11"/>
  <c r="R62" i="11"/>
  <c r="R61" i="11"/>
  <c r="R60" i="11"/>
  <c r="R59" i="11"/>
  <c r="R58" i="11"/>
  <c r="R57" i="11"/>
  <c r="R56" i="11"/>
  <c r="R54" i="11"/>
  <c r="R53" i="11"/>
  <c r="R52" i="11"/>
  <c r="R51" i="11"/>
  <c r="R50" i="11"/>
  <c r="N64" i="11"/>
  <c r="N62" i="11"/>
  <c r="N61" i="11"/>
  <c r="N60" i="11"/>
  <c r="N59" i="11"/>
  <c r="N58" i="11"/>
  <c r="N57" i="11"/>
  <c r="N56" i="11"/>
  <c r="N55" i="11"/>
  <c r="N54" i="11"/>
  <c r="N53" i="11"/>
  <c r="N52" i="11"/>
  <c r="N51" i="11"/>
  <c r="N50" i="11"/>
  <c r="O98" i="2"/>
  <c r="J64" i="11"/>
  <c r="J62" i="11"/>
  <c r="J61" i="11"/>
  <c r="J60" i="11"/>
  <c r="J59" i="11"/>
  <c r="J58" i="11"/>
  <c r="J57" i="11"/>
  <c r="J56" i="11"/>
  <c r="J55" i="11"/>
  <c r="J54" i="11"/>
  <c r="J53" i="11"/>
  <c r="J52" i="11"/>
  <c r="J51" i="11"/>
  <c r="J50" i="11"/>
  <c r="J49" i="11"/>
  <c r="J48" i="11"/>
  <c r="J47" i="11"/>
  <c r="J46" i="11"/>
  <c r="J45" i="11"/>
  <c r="J44" i="11"/>
  <c r="F64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O112" i="2"/>
  <c r="O110" i="2"/>
  <c r="O109" i="2"/>
  <c r="O108" i="2"/>
  <c r="O107" i="2"/>
  <c r="O106" i="2"/>
  <c r="O105" i="2"/>
  <c r="O104" i="2"/>
  <c r="O103" i="2"/>
  <c r="O102" i="2"/>
  <c r="O101" i="2"/>
  <c r="O100" i="2"/>
  <c r="O99" i="2"/>
</calcChain>
</file>

<file path=xl/sharedStrings.xml><?xml version="1.0" encoding="utf-8"?>
<sst xmlns="http://schemas.openxmlformats.org/spreadsheetml/2006/main" count="308" uniqueCount="76">
  <si>
    <t>crcb</t>
  </si>
  <si>
    <t>szazadveg</t>
  </si>
  <si>
    <t>year</t>
  </si>
  <si>
    <t>Total</t>
  </si>
  <si>
    <t>kutatopont</t>
  </si>
  <si>
    <t>sum</t>
  </si>
  <si>
    <t>N</t>
  </si>
  <si>
    <t>%</t>
  </si>
  <si>
    <t>szazadveg_b==1, indult a közbeszerzésen</t>
  </si>
  <si>
    <t>2002-2010</t>
  </si>
  <si>
    <t>2011-2023</t>
  </si>
  <si>
    <t>nyerési esély</t>
  </si>
  <si>
    <t>a politikai kapcsolatokkal nem rendelkező cégek nyerési esélye 100%</t>
  </si>
  <si>
    <t>mean</t>
  </si>
  <si>
    <t>se(mean)</t>
  </si>
  <si>
    <t>network_360</t>
  </si>
  <si>
    <t>strategopolis</t>
  </si>
  <si>
    <t>affiliate_network</t>
  </si>
  <si>
    <t>nezopont</t>
  </si>
  <si>
    <t>Századvég csoport</t>
  </si>
  <si>
    <t xml:space="preserve"> </t>
  </si>
  <si>
    <t>marh</t>
  </si>
  <si>
    <t>marh_cc</t>
  </si>
  <si>
    <t>Fidesz-közeli (haveri) cégek</t>
  </si>
  <si>
    <t>Századvég csoport részesedése a piacon</t>
  </si>
  <si>
    <t>Századvég csoport piaca</t>
  </si>
  <si>
    <t>A Századvég csoport piaca</t>
  </si>
  <si>
    <t>Összes közbeszerzés</t>
  </si>
  <si>
    <t>aránya az összes nyert nettó értékben, %</t>
  </si>
  <si>
    <t>A Századvég csoport</t>
  </si>
  <si>
    <t>#</t>
  </si>
  <si>
    <t>változónév</t>
  </si>
  <si>
    <t>A Századvég csoport részesedése a piacán a magas korrupciós kockázat mellett elnyert nettó szerződéses értékből 2011-2023, %</t>
  </si>
  <si>
    <t>7. Táblázat: Századvég csoport nyerési esélye a 2010 után lebonyolított közbeszerzéseknél</t>
  </si>
  <si>
    <t>szazadveg==1, nyert</t>
  </si>
  <si>
    <t>ahol W: a nyert szerződések száma és N azon szerződések száma, amelyek megnyeréséért a cég adott be ajánlatot.</t>
  </si>
  <si>
    <r>
      <t xml:space="preserve">0 &lt; O </t>
    </r>
    <r>
      <rPr>
        <sz val="11"/>
        <color theme="1"/>
        <rFont val="Calibri"/>
        <family val="2"/>
      </rPr>
      <t xml:space="preserve">≤ </t>
    </r>
    <r>
      <rPr>
        <sz val="11"/>
        <color theme="1"/>
        <rFont val="Calibri"/>
        <family val="2"/>
        <charset val="238"/>
      </rPr>
      <t>N+1</t>
    </r>
  </si>
  <si>
    <t>A nyerési esély, O = (W +1) / (N-W+1),</t>
  </si>
  <si>
    <t>8. Táblázat: Magyar cégek egyes csoportjainak nyerési esélye 2002-2023 között</t>
  </si>
  <si>
    <t>Fidesz-közeli cégek</t>
  </si>
  <si>
    <t>Megjegyzés: medián értékek, kivéve a Századvég csoport.</t>
  </si>
  <si>
    <t>9. Táblázat: Korrupciós kockázat</t>
  </si>
  <si>
    <t>se*1.96</t>
  </si>
  <si>
    <t>Egyszerű magyar cégek</t>
  </si>
  <si>
    <t>1. Ábra: Nyerési esélyek a cégek különböző csoportjaiban</t>
  </si>
  <si>
    <t>2. Ábra: Korrupciós kockázat a Századvég piacán a cégek három csoportjában</t>
  </si>
  <si>
    <t>Tóth István János</t>
  </si>
  <si>
    <t>A kutatást az USA German Marshall Fund (https://www.gmfus.org/) támogása tette lehetővé</t>
  </si>
  <si>
    <t>1a. Táblázat: Nyert közbeszerzési szerződések száma évente, keretszerződésekkel</t>
  </si>
  <si>
    <t>1b. Táblázat: Nyert közbeszerzési szerződések száma évente, keretszerződések nélkül</t>
  </si>
  <si>
    <t>tabstat cr   if goodfw==1 &amp; marh==1 &amp; year&gt;2010, by(marh_cc6) stat(mean sem n)</t>
  </si>
  <si>
    <t>tab szazadveg szazadveg_b if goodfw==1 &amp; year&gt;2010</t>
  </si>
  <si>
    <t xml:space="preserve"> tabstat cr   if goodfw==1 &amp; marh==1 &amp; year&gt;2010, by(marh_cc6) stat(mean sem n)</t>
  </si>
  <si>
    <t>Szabadpiac vagy korrupt rendszer? A Századvég csoport a magyar közbeszerzési piacon 2011-2023</t>
  </si>
  <si>
    <t>Fidesz-közeli cégek, top 2% minta</t>
  </si>
  <si>
    <t>"Mészáros" cégek, top 2 % minta</t>
  </si>
  <si>
    <t>Fidesz-közeli cégek, Századvég csoport piaca</t>
  </si>
  <si>
    <t>Nyerési esély</t>
  </si>
  <si>
    <t>Egyszerű magyar cégek, top 2% minta</t>
  </si>
  <si>
    <t>Egyszerű magyar cégek, Századvég csoport piaca</t>
  </si>
  <si>
    <t>2a. Táblázat: A beadott közbeszerzési ajánlatok száma évente, keretszerződések nélkül, 2005-2023</t>
  </si>
  <si>
    <t>4,468</t>
  </si>
  <si>
    <t>2b. Táblázat: A beadott közbeszerzési ajánlatok száma évente, keretszerződésekkel, 1998-2023</t>
  </si>
  <si>
    <t>4,147</t>
  </si>
  <si>
    <t>4,321</t>
  </si>
  <si>
    <t>3a. Táblázat: Nyert közbeszerzési szerződések nettó értéke évente (Mrd Ft), keretszerződések nélkül</t>
  </si>
  <si>
    <t>4a. Táblázat: Korrupciós kockázat (CR) évente, keretszerződések nélkül</t>
  </si>
  <si>
    <t>5a. Táblázat: Magas korrupciós kockázat mellett (verseny nélkül) nyert szerződések nettó értéke évente, keretszerződések nélkül, Milliárd Ft</t>
  </si>
  <si>
    <t>v2.1</t>
  </si>
  <si>
    <t>3b. Táblázat: Nyert közbeszerzési szerződések nettó értéke évente (Mrd Ft), keretszerződésekkel, 2005-2023</t>
  </si>
  <si>
    <t>5b. Táblázat: Magas korrupciós kockázat mellett (verseny nélkül) nyert szerződések nettó értéke évente, keretszerződésekkel, Milliárd Ft, 2005-2023</t>
  </si>
  <si>
    <t>4b. Táblázat: Korrupciós kockázat (CR) évente, keretszerződésekkel, 1998-2023</t>
  </si>
  <si>
    <t>6.a Táblázat: Korrupciós kockázat: Fidesz-közeli cégek vs. egyszerű magyar cégek, keretszerződések nélkül, 2005-2023</t>
  </si>
  <si>
    <t>6.b Táblázat: Korrupciós kockázat: Fidesz-közeli cégek vs. egyszerű magyar cégek, keretszerződésekkel, 2005-2023</t>
  </si>
  <si>
    <t>marh_cc6</t>
  </si>
  <si>
    <t>tabstat cr   if good==1 &amp; marh==1 &amp; year&gt;2010, by(marh_cc6) stat(mean sem 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</si>
</sst>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charset val="238"/>
      <scheme val="minor"/>
    </font>
    <font>
      <sz val="14"/>
      <color rgb="FF0D0D0D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14" fontId="0" fillId="0" borderId="0" xfId="0" applyNumberFormat="1"/>
    <xf numFmtId="0" fontId="0" fillId="0" borderId="1" xfId="0" applyBorder="1" applyAlignment="1">
      <alignment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vertical="center" wrapText="1"/>
    </xf>
    <xf numFmtId="0" fontId="0" fillId="0" borderId="5" xfId="0" applyBorder="1"/>
    <xf numFmtId="164" fontId="0" fillId="0" borderId="5" xfId="0" applyNumberFormat="1" applyBorder="1"/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vertical="center" wrapText="1"/>
    </xf>
    <xf numFmtId="2" fontId="0" fillId="0" borderId="5" xfId="0" applyNumberFormat="1" applyBorder="1"/>
    <xf numFmtId="2" fontId="0" fillId="0" borderId="5" xfId="0" applyNumberFormat="1" applyBorder="1" applyAlignment="1">
      <alignment vertical="center" wrapText="1"/>
    </xf>
    <xf numFmtId="0" fontId="1" fillId="0" borderId="0" xfId="0" applyFont="1"/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2" fontId="0" fillId="0" borderId="10" xfId="0" applyNumberFormat="1" applyBorder="1" applyAlignment="1">
      <alignment vertical="center" wrapText="1"/>
    </xf>
    <xf numFmtId="2" fontId="0" fillId="0" borderId="3" xfId="0" applyNumberFormat="1" applyBorder="1"/>
    <xf numFmtId="0" fontId="0" fillId="0" borderId="11" xfId="0" applyBorder="1" applyAlignment="1">
      <alignment vertical="center" wrapText="1"/>
    </xf>
    <xf numFmtId="2" fontId="0" fillId="0" borderId="7" xfId="0" applyNumberFormat="1" applyBorder="1" applyAlignment="1">
      <alignment vertical="center" wrapText="1"/>
    </xf>
    <xf numFmtId="0" fontId="0" fillId="0" borderId="13" xfId="0" applyBorder="1"/>
    <xf numFmtId="0" fontId="0" fillId="0" borderId="14" xfId="0" applyBorder="1" applyAlignment="1">
      <alignment vertical="center" wrapText="1"/>
    </xf>
    <xf numFmtId="0" fontId="0" fillId="0" borderId="15" xfId="0" applyBorder="1"/>
    <xf numFmtId="0" fontId="0" fillId="0" borderId="15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0" fillId="0" borderId="16" xfId="0" applyNumberFormat="1" applyBorder="1"/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horizontal="right"/>
    </xf>
    <xf numFmtId="2" fontId="0" fillId="0" borderId="0" xfId="0" applyNumberFormat="1" applyAlignment="1">
      <alignment vertical="center" wrapText="1"/>
    </xf>
    <xf numFmtId="0" fontId="0" fillId="0" borderId="19" xfId="0" applyBorder="1"/>
    <xf numFmtId="0" fontId="0" fillId="0" borderId="20" xfId="0" applyBorder="1"/>
    <xf numFmtId="0" fontId="4" fillId="0" borderId="0" xfId="0" applyFont="1"/>
    <xf numFmtId="164" fontId="0" fillId="0" borderId="1" xfId="0" applyNumberFormat="1" applyBorder="1" applyAlignment="1">
      <alignment vertical="center" wrapText="1"/>
    </xf>
    <xf numFmtId="0" fontId="0" fillId="0" borderId="21" xfId="0" applyBorder="1"/>
    <xf numFmtId="0" fontId="0" fillId="0" borderId="22" xfId="0" applyBorder="1" applyAlignment="1">
      <alignment vertical="center" wrapText="1"/>
    </xf>
    <xf numFmtId="0" fontId="0" fillId="0" borderId="8" xfId="0" applyBorder="1"/>
    <xf numFmtId="0" fontId="0" fillId="0" borderId="23" xfId="0" applyBorder="1" applyAlignment="1">
      <alignment vertical="center" wrapText="1"/>
    </xf>
    <xf numFmtId="2" fontId="0" fillId="0" borderId="23" xfId="0" applyNumberFormat="1" applyBorder="1" applyAlignment="1">
      <alignment vertical="center" wrapText="1"/>
    </xf>
    <xf numFmtId="164" fontId="0" fillId="0" borderId="5" xfId="0" applyNumberFormat="1" applyBorder="1" applyAlignment="1">
      <alignment vertical="center" wrapText="1"/>
    </xf>
    <xf numFmtId="165" fontId="0" fillId="0" borderId="0" xfId="0" applyNumberFormat="1"/>
    <xf numFmtId="165" fontId="0" fillId="0" borderId="1" xfId="0" applyNumberFormat="1" applyBorder="1" applyAlignment="1">
      <alignment vertical="center" wrapText="1"/>
    </xf>
    <xf numFmtId="0" fontId="0" fillId="0" borderId="5" xfId="0" applyBorder="1" applyAlignment="1">
      <alignment horizontal="left" vertical="center" wrapText="1"/>
    </xf>
    <xf numFmtId="165" fontId="0" fillId="0" borderId="5" xfId="0" applyNumberFormat="1" applyBorder="1"/>
    <xf numFmtId="165" fontId="0" fillId="0" borderId="5" xfId="0" applyNumberFormat="1" applyBorder="1" applyAlignment="1">
      <alignment vertical="center" wrapText="1"/>
    </xf>
    <xf numFmtId="165" fontId="0" fillId="0" borderId="3" xfId="0" applyNumberFormat="1" applyBorder="1"/>
    <xf numFmtId="2" fontId="0" fillId="0" borderId="16" xfId="0" applyNumberForma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2" fontId="0" fillId="0" borderId="9" xfId="0" applyNumberFormat="1" applyBorder="1" applyAlignment="1">
      <alignment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 sz="1100"/>
              <a:t>Nyerési esélyek a cégek különböző csoportjaiban,</a:t>
            </a:r>
            <a:r>
              <a:rPr lang="hu-HU" sz="1100" baseline="0"/>
              <a:t> 2002-2024</a:t>
            </a:r>
            <a:endParaRPr lang="en-US" sz="11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CCB-46A6-A10B-BE53893CD107}"/>
              </c:ext>
            </c:extLst>
          </c:dPt>
          <c:dPt>
            <c:idx val="4"/>
            <c:invertIfNegative val="0"/>
            <c:bubble3D val="0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5CCB-46A6-A10B-BE53893CD107}"/>
              </c:ext>
            </c:extLst>
          </c:dPt>
          <c:dPt>
            <c:idx val="5"/>
            <c:invertIfNegative val="0"/>
            <c:bubble3D val="0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CCB-46A6-A10B-BE53893CD107}"/>
              </c:ext>
            </c:extLst>
          </c:dPt>
          <c:dPt>
            <c:idx val="6"/>
            <c:invertIfNegative val="0"/>
            <c:bubble3D val="0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5CCB-46A6-A10B-BE53893CD107}"/>
              </c:ext>
            </c:extLst>
          </c:dPt>
          <c:dPt>
            <c:idx val="7"/>
            <c:invertIfNegative val="0"/>
            <c:bubble3D val="0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CCB-46A6-A10B-BE53893CD10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t7_9!$C$23:$D$30</c:f>
              <c:multiLvlStrCache>
                <c:ptCount val="8"/>
                <c:lvl>
                  <c:pt idx="0">
                    <c:v>Egyszerű magyar cégek, top 2% minta</c:v>
                  </c:pt>
                  <c:pt idx="1">
                    <c:v>Fidesz-közeli cégek, top 2% minta</c:v>
                  </c:pt>
                  <c:pt idx="2">
                    <c:v>Egyszerű magyar cégek, top 2% minta</c:v>
                  </c:pt>
                  <c:pt idx="3">
                    <c:v>Egyszerű magyar cégek, Századvég csoport piaca</c:v>
                  </c:pt>
                  <c:pt idx="4">
                    <c:v>Fidesz-közeli cégek, top 2% minta</c:v>
                  </c:pt>
                  <c:pt idx="5">
                    <c:v>Fidesz-közeli cégek, Századvég csoport piaca</c:v>
                  </c:pt>
                  <c:pt idx="6">
                    <c:v>"Mészáros" cégek, top 2 % minta</c:v>
                  </c:pt>
                  <c:pt idx="7">
                    <c:v>Századvég csoport</c:v>
                  </c:pt>
                </c:lvl>
                <c:lvl>
                  <c:pt idx="0">
                    <c:v>2002-2010</c:v>
                  </c:pt>
                  <c:pt idx="2">
                    <c:v>2011-2023</c:v>
                  </c:pt>
                </c:lvl>
              </c:multiLvlStrCache>
            </c:multiLvlStrRef>
          </c:cat>
          <c:val>
            <c:numRef>
              <c:f>t7_9!$E$23:$E$30</c:f>
              <c:numCache>
                <c:formatCode>General</c:formatCode>
                <c:ptCount val="8"/>
                <c:pt idx="0">
                  <c:v>0.49</c:v>
                </c:pt>
                <c:pt idx="1">
                  <c:v>0.68</c:v>
                </c:pt>
                <c:pt idx="2">
                  <c:v>0.71</c:v>
                </c:pt>
                <c:pt idx="3" formatCode="0.00">
                  <c:v>0.6</c:v>
                </c:pt>
                <c:pt idx="4">
                  <c:v>1.63</c:v>
                </c:pt>
                <c:pt idx="5">
                  <c:v>1.35</c:v>
                </c:pt>
                <c:pt idx="6">
                  <c:v>1.91</c:v>
                </c:pt>
                <c:pt idx="7" formatCode="0.00">
                  <c:v>1.5151515151515151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CB-46A6-A10B-BE53893CD10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05333136"/>
        <c:axId val="105333696"/>
      </c:barChart>
      <c:catAx>
        <c:axId val="1053331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Forrás: CRCB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8996187081199392E-2"/>
              <c:y val="0.933546576574121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333696"/>
        <c:crosses val="autoZero"/>
        <c:auto val="1"/>
        <c:lblAlgn val="ctr"/>
        <c:lblOffset val="100"/>
        <c:noMultiLvlLbl val="0"/>
      </c:catAx>
      <c:valAx>
        <c:axId val="1053336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nyerési esély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333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 sz="1100"/>
              <a:t>Korrupciós kockázat a Századvég piacán a cégek egyes csoportjaiban,</a:t>
            </a:r>
            <a:r>
              <a:rPr lang="hu-HU" sz="1100" baseline="0"/>
              <a:t> </a:t>
            </a:r>
            <a:br>
              <a:rPr lang="hu-HU" sz="1100" baseline="0"/>
            </a:br>
            <a:r>
              <a:rPr lang="hu-HU" sz="1100" baseline="0"/>
              <a:t>2011-2023</a:t>
            </a:r>
            <a:endParaRPr lang="en-US" sz="1100"/>
          </a:p>
        </c:rich>
      </c:tx>
      <c:layout>
        <c:manualLayout>
          <c:xMode val="edge"/>
          <c:yMode val="edge"/>
          <c:x val="0.14166882526138419"/>
          <c:y val="4.51691201643272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37D7-483B-BD90-00D07940090C}"/>
              </c:ext>
            </c:extLst>
          </c:dPt>
          <c:dPt>
            <c:idx val="1"/>
            <c:invertIfNegative val="0"/>
            <c:bubble3D val="0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7D7-483B-BD90-00D07940090C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37D7-483B-BD90-00D07940090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t7_9!$F$47:$F$49</c:f>
                <c:numCache>
                  <c:formatCode>General</c:formatCode>
                  <c:ptCount val="3"/>
                  <c:pt idx="0">
                    <c:v>2.2308524E-2</c:v>
                  </c:pt>
                  <c:pt idx="1">
                    <c:v>9.4540208000000001E-2</c:v>
                  </c:pt>
                </c:numCache>
              </c:numRef>
            </c:plus>
            <c:minus>
              <c:numRef>
                <c:f>t7_9!$F$47:$F$49</c:f>
                <c:numCache>
                  <c:formatCode>General</c:formatCode>
                  <c:ptCount val="3"/>
                  <c:pt idx="0">
                    <c:v>2.2308524E-2</c:v>
                  </c:pt>
                  <c:pt idx="1">
                    <c:v>9.4540208000000001E-2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t7_9!$C$47:$C$49</c:f>
              <c:strCache>
                <c:ptCount val="3"/>
                <c:pt idx="0">
                  <c:v>Egyszerű magyar cégek</c:v>
                </c:pt>
                <c:pt idx="1">
                  <c:v>Fidesz-közeli cégek</c:v>
                </c:pt>
                <c:pt idx="2">
                  <c:v>Századvég csoport</c:v>
                </c:pt>
              </c:strCache>
            </c:strRef>
          </c:cat>
          <c:val>
            <c:numRef>
              <c:f>t7_9!$D$47:$D$49</c:f>
              <c:numCache>
                <c:formatCode>0.000</c:formatCode>
                <c:ptCount val="3"/>
                <c:pt idx="0">
                  <c:v>0.19147159999999999</c:v>
                </c:pt>
                <c:pt idx="1">
                  <c:v>0.3043478</c:v>
                </c:pt>
                <c:pt idx="2">
                  <c:v>0.40816330000000001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08-4A0F-BA9D-53BE1A88B88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05335936"/>
        <c:axId val="105336496"/>
      </c:barChart>
      <c:catAx>
        <c:axId val="105335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Forrás_</a:t>
                </a:r>
                <a:r>
                  <a:rPr lang="hu-HU" baseline="0"/>
                  <a:t> CRCB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9.896611529136564E-3"/>
              <c:y val="0.903456350564875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336496"/>
        <c:crosses val="autoZero"/>
        <c:auto val="1"/>
        <c:lblAlgn val="ctr"/>
        <c:lblOffset val="100"/>
        <c:noMultiLvlLbl val="0"/>
      </c:catAx>
      <c:valAx>
        <c:axId val="105336496"/>
        <c:scaling>
          <c:orientation val="minMax"/>
          <c:max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hu-HU"/>
                  <a:t>Korrupciós</a:t>
                </a:r>
                <a:r>
                  <a:rPr lang="hu-HU" baseline="0"/>
                  <a:t> kockázat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335936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25400</xdr:colOff>
      <xdr:row>23</xdr:row>
      <xdr:rowOff>38100</xdr:rowOff>
    </xdr:from>
    <xdr:to>
      <xdr:col>16</xdr:col>
      <xdr:colOff>558799</xdr:colOff>
      <xdr:row>42</xdr:row>
      <xdr:rowOff>6350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A2D8FE43-926E-7DE5-5733-392ACFAA17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9524</xdr:colOff>
      <xdr:row>45</xdr:row>
      <xdr:rowOff>38100</xdr:rowOff>
    </xdr:from>
    <xdr:to>
      <xdr:col>16</xdr:col>
      <xdr:colOff>609599</xdr:colOff>
      <xdr:row>63</xdr:row>
      <xdr:rowOff>171450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C093A234-47C6-12EB-87BA-E4F375AAF6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tabSelected="1" workbookViewId="0"/>
  </sheetViews>
  <sheetFormatPr defaultRowHeight="14.5" x14ac:dyDescent="0.35"/>
  <cols>
    <col min="1" max="1" width="4.7265625" customWidth="1"/>
    <col min="3" max="3" width="13.1796875" customWidth="1"/>
  </cols>
  <sheetData>
    <row r="1" spans="1:3" x14ac:dyDescent="0.35">
      <c r="A1" t="s">
        <v>0</v>
      </c>
    </row>
    <row r="4" spans="1:3" ht="18.5" x14ac:dyDescent="0.45">
      <c r="C4" s="14" t="s">
        <v>53</v>
      </c>
    </row>
    <row r="8" spans="1:3" x14ac:dyDescent="0.35">
      <c r="C8" t="s">
        <v>46</v>
      </c>
    </row>
    <row r="11" spans="1:3" x14ac:dyDescent="0.35">
      <c r="C11" s="1">
        <v>45403</v>
      </c>
    </row>
    <row r="12" spans="1:3" x14ac:dyDescent="0.35">
      <c r="C12" t="s">
        <v>68</v>
      </c>
    </row>
    <row r="15" spans="1:3" x14ac:dyDescent="0.35">
      <c r="C15" t="s">
        <v>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120"/>
  <sheetViews>
    <sheetView workbookViewId="0"/>
  </sheetViews>
  <sheetFormatPr defaultRowHeight="14.5" x14ac:dyDescent="0.35"/>
  <cols>
    <col min="1" max="1" width="5.54296875" customWidth="1"/>
    <col min="3" max="3" width="12.81640625" customWidth="1"/>
    <col min="4" max="4" width="9.453125" bestFit="1" customWidth="1"/>
    <col min="7" max="7" width="11.81640625" customWidth="1"/>
    <col min="10" max="10" width="8.7265625" customWidth="1"/>
    <col min="11" max="11" width="9.54296875" customWidth="1"/>
    <col min="12" max="12" width="11.1796875" customWidth="1"/>
    <col min="13" max="13" width="11" customWidth="1"/>
    <col min="18" max="18" width="10.36328125" bestFit="1" customWidth="1"/>
    <col min="21" max="21" width="9.36328125" bestFit="1" customWidth="1"/>
    <col min="24" max="24" width="9.36328125" bestFit="1" customWidth="1"/>
    <col min="27" max="27" width="9.36328125" bestFit="1" customWidth="1"/>
  </cols>
  <sheetData>
    <row r="1" spans="1:28" x14ac:dyDescent="0.35">
      <c r="A1" t="s">
        <v>0</v>
      </c>
    </row>
    <row r="2" spans="1:28" x14ac:dyDescent="0.35">
      <c r="B2" s="38"/>
    </row>
    <row r="5" spans="1:28" x14ac:dyDescent="0.35">
      <c r="C5" t="s">
        <v>48</v>
      </c>
      <c r="Q5" t="s">
        <v>49</v>
      </c>
    </row>
    <row r="6" spans="1:28" x14ac:dyDescent="0.35">
      <c r="C6" t="s">
        <v>26</v>
      </c>
      <c r="G6" t="s">
        <v>23</v>
      </c>
      <c r="K6" t="s">
        <v>19</v>
      </c>
      <c r="Q6" t="s">
        <v>26</v>
      </c>
      <c r="U6" t="s">
        <v>23</v>
      </c>
      <c r="Y6" t="s">
        <v>19</v>
      </c>
    </row>
    <row r="7" spans="1:28" x14ac:dyDescent="0.35">
      <c r="E7" t="s">
        <v>21</v>
      </c>
      <c r="I7" t="s">
        <v>22</v>
      </c>
      <c r="M7" t="s">
        <v>1</v>
      </c>
      <c r="S7" t="s">
        <v>21</v>
      </c>
      <c r="W7" t="s">
        <v>22</v>
      </c>
      <c r="AA7" t="s">
        <v>1</v>
      </c>
    </row>
    <row r="8" spans="1:28" x14ac:dyDescent="0.35">
      <c r="C8" s="2" t="s">
        <v>2</v>
      </c>
      <c r="D8" s="2">
        <v>0</v>
      </c>
      <c r="E8" s="2">
        <v>1</v>
      </c>
      <c r="F8" s="2" t="s">
        <v>3</v>
      </c>
      <c r="G8" s="2" t="s">
        <v>2</v>
      </c>
      <c r="H8" s="2">
        <v>0</v>
      </c>
      <c r="I8" s="2">
        <v>1</v>
      </c>
      <c r="J8" s="2" t="s">
        <v>3</v>
      </c>
      <c r="K8" s="2" t="s">
        <v>2</v>
      </c>
      <c r="L8" s="2">
        <v>0</v>
      </c>
      <c r="M8" s="2">
        <v>1</v>
      </c>
      <c r="N8" s="2" t="s">
        <v>3</v>
      </c>
    </row>
    <row r="9" spans="1:28" x14ac:dyDescent="0.35">
      <c r="C9" s="2"/>
      <c r="D9" s="2"/>
      <c r="F9" s="3"/>
      <c r="G9" s="2"/>
      <c r="H9" s="2"/>
      <c r="J9" s="3"/>
      <c r="K9" s="2"/>
      <c r="L9" s="2"/>
      <c r="N9" s="3"/>
      <c r="O9" s="11"/>
      <c r="P9" s="11"/>
      <c r="Q9" s="11"/>
    </row>
    <row r="10" spans="1:28" x14ac:dyDescent="0.35">
      <c r="C10" s="2">
        <v>1998</v>
      </c>
      <c r="D10" s="2">
        <v>1313</v>
      </c>
      <c r="E10" s="2">
        <v>2</v>
      </c>
      <c r="F10" s="2">
        <v>1315</v>
      </c>
      <c r="G10" s="2">
        <v>1998</v>
      </c>
      <c r="H10" s="2">
        <v>2</v>
      </c>
      <c r="I10" s="2">
        <v>0</v>
      </c>
      <c r="J10" s="2">
        <v>2</v>
      </c>
      <c r="K10" s="2">
        <v>1998</v>
      </c>
      <c r="L10" s="2">
        <v>2</v>
      </c>
      <c r="M10" s="2">
        <v>0</v>
      </c>
      <c r="N10" s="2">
        <v>2</v>
      </c>
    </row>
    <row r="11" spans="1:28" x14ac:dyDescent="0.35">
      <c r="C11" s="2">
        <v>1999</v>
      </c>
      <c r="D11" s="2">
        <v>5137</v>
      </c>
      <c r="E11" s="2">
        <v>15</v>
      </c>
      <c r="F11" s="2">
        <v>5152</v>
      </c>
      <c r="G11" s="2">
        <v>1999</v>
      </c>
      <c r="H11" s="2">
        <v>15</v>
      </c>
      <c r="I11" s="2">
        <v>0</v>
      </c>
      <c r="J11" s="2">
        <v>15</v>
      </c>
      <c r="K11" s="2">
        <v>1999</v>
      </c>
      <c r="L11" s="2">
        <v>15</v>
      </c>
      <c r="M11" s="2">
        <v>0</v>
      </c>
      <c r="N11" s="2">
        <v>15</v>
      </c>
      <c r="O11" s="11"/>
      <c r="P11" s="11"/>
      <c r="Q11" s="11"/>
    </row>
    <row r="12" spans="1:28" x14ac:dyDescent="0.35">
      <c r="C12" s="2">
        <v>2000</v>
      </c>
      <c r="D12" s="2">
        <v>5896</v>
      </c>
      <c r="E12" s="2">
        <v>10</v>
      </c>
      <c r="F12" s="2">
        <v>5906</v>
      </c>
      <c r="G12" s="2">
        <v>2000</v>
      </c>
      <c r="H12" s="2">
        <v>9</v>
      </c>
      <c r="I12" s="2">
        <v>1</v>
      </c>
      <c r="J12" s="2">
        <v>10</v>
      </c>
      <c r="K12" s="2">
        <v>2000</v>
      </c>
      <c r="L12" s="2">
        <v>9</v>
      </c>
      <c r="M12" s="2">
        <v>1</v>
      </c>
      <c r="N12" s="2">
        <v>10</v>
      </c>
      <c r="O12" s="11"/>
      <c r="P12" s="11"/>
      <c r="Q12" s="11"/>
    </row>
    <row r="13" spans="1:28" x14ac:dyDescent="0.35">
      <c r="C13" s="2">
        <v>2001</v>
      </c>
      <c r="D13" s="2">
        <v>5605</v>
      </c>
      <c r="E13" s="2">
        <v>27</v>
      </c>
      <c r="F13" s="2">
        <v>5632</v>
      </c>
      <c r="G13" s="2">
        <v>2001</v>
      </c>
      <c r="H13" s="2">
        <v>21</v>
      </c>
      <c r="I13" s="2">
        <v>6</v>
      </c>
      <c r="J13" s="2">
        <v>27</v>
      </c>
      <c r="K13" s="2">
        <v>2001</v>
      </c>
      <c r="L13" s="2">
        <v>21</v>
      </c>
      <c r="M13" s="2">
        <v>6</v>
      </c>
      <c r="N13" s="2">
        <v>27</v>
      </c>
      <c r="O13" s="11"/>
      <c r="P13" s="11"/>
      <c r="Q13" s="11"/>
    </row>
    <row r="14" spans="1:28" x14ac:dyDescent="0.35">
      <c r="C14" s="2">
        <v>2002</v>
      </c>
      <c r="D14" s="2">
        <v>6903</v>
      </c>
      <c r="E14" s="2">
        <v>17</v>
      </c>
      <c r="F14" s="2">
        <v>6920</v>
      </c>
      <c r="G14" s="2">
        <v>2002</v>
      </c>
      <c r="H14" s="2">
        <v>17</v>
      </c>
      <c r="I14" s="2">
        <v>0</v>
      </c>
      <c r="J14" s="2">
        <v>17</v>
      </c>
      <c r="K14" s="2">
        <v>2002</v>
      </c>
      <c r="L14" s="2">
        <v>17</v>
      </c>
      <c r="M14" s="2">
        <v>0</v>
      </c>
      <c r="N14" s="2">
        <v>17</v>
      </c>
      <c r="O14" s="11"/>
      <c r="P14" s="11"/>
      <c r="Q14" s="11"/>
    </row>
    <row r="15" spans="1:28" x14ac:dyDescent="0.35">
      <c r="C15" s="2">
        <v>2003</v>
      </c>
      <c r="D15" s="2">
        <v>6049</v>
      </c>
      <c r="E15" s="2">
        <v>28</v>
      </c>
      <c r="F15" s="2">
        <v>6077</v>
      </c>
      <c r="G15" s="2">
        <v>2003</v>
      </c>
      <c r="H15" s="2">
        <v>28</v>
      </c>
      <c r="I15" s="2">
        <v>0</v>
      </c>
      <c r="J15" s="2">
        <v>28</v>
      </c>
      <c r="K15" s="2">
        <v>2003</v>
      </c>
      <c r="L15" s="2">
        <v>28</v>
      </c>
      <c r="M15" s="2">
        <v>0</v>
      </c>
      <c r="N15" s="2">
        <v>28</v>
      </c>
      <c r="O15" s="11"/>
      <c r="P15" s="11"/>
      <c r="Q15" s="2" t="s">
        <v>2</v>
      </c>
      <c r="R15" s="2">
        <v>0</v>
      </c>
      <c r="S15" s="2">
        <v>1</v>
      </c>
      <c r="T15" s="2" t="s">
        <v>3</v>
      </c>
      <c r="U15" s="2" t="s">
        <v>2</v>
      </c>
      <c r="V15" s="2">
        <v>0</v>
      </c>
      <c r="W15" s="2">
        <v>1</v>
      </c>
      <c r="X15" s="2" t="s">
        <v>3</v>
      </c>
      <c r="Y15" s="2" t="s">
        <v>2</v>
      </c>
      <c r="Z15" s="2">
        <v>0</v>
      </c>
      <c r="AA15" s="2">
        <v>1</v>
      </c>
      <c r="AB15" s="2" t="s">
        <v>3</v>
      </c>
    </row>
    <row r="16" spans="1:28" x14ac:dyDescent="0.35">
      <c r="C16" s="2">
        <v>2004</v>
      </c>
      <c r="D16" s="2">
        <v>4500</v>
      </c>
      <c r="E16" s="2">
        <v>20</v>
      </c>
      <c r="F16" s="2">
        <v>4520</v>
      </c>
      <c r="G16" s="2">
        <v>2004</v>
      </c>
      <c r="H16" s="2">
        <v>20</v>
      </c>
      <c r="I16" s="2">
        <v>0</v>
      </c>
      <c r="J16" s="2">
        <v>20</v>
      </c>
      <c r="K16" s="2">
        <v>2004</v>
      </c>
      <c r="L16" s="2">
        <v>20</v>
      </c>
      <c r="M16" s="2">
        <v>0</v>
      </c>
      <c r="N16" s="2">
        <v>20</v>
      </c>
      <c r="O16" s="11"/>
      <c r="P16" s="11"/>
      <c r="Q16" s="2"/>
      <c r="R16" s="2"/>
      <c r="T16" s="3"/>
      <c r="U16" s="2"/>
      <c r="V16" s="2"/>
      <c r="X16" s="3"/>
      <c r="Y16" s="2"/>
      <c r="Z16" s="2"/>
      <c r="AB16" s="3"/>
    </row>
    <row r="17" spans="3:28" x14ac:dyDescent="0.35">
      <c r="C17" s="2">
        <v>2005</v>
      </c>
      <c r="D17" s="2">
        <v>3917</v>
      </c>
      <c r="E17" s="2">
        <v>13</v>
      </c>
      <c r="F17" s="2">
        <v>3930</v>
      </c>
      <c r="G17" s="2">
        <v>2005</v>
      </c>
      <c r="H17" s="2">
        <v>13</v>
      </c>
      <c r="I17" s="2">
        <v>0</v>
      </c>
      <c r="J17" s="2">
        <v>13</v>
      </c>
      <c r="K17" s="2">
        <v>2005</v>
      </c>
      <c r="L17" s="2">
        <v>13</v>
      </c>
      <c r="M17" s="2">
        <v>0</v>
      </c>
      <c r="N17" s="2">
        <v>13</v>
      </c>
      <c r="O17" s="11"/>
      <c r="P17" s="11"/>
      <c r="Q17" s="2">
        <v>2005</v>
      </c>
      <c r="R17" s="2">
        <v>3728</v>
      </c>
      <c r="S17" s="2">
        <v>13</v>
      </c>
      <c r="T17" s="2">
        <v>3741</v>
      </c>
      <c r="U17" s="2">
        <v>2005</v>
      </c>
      <c r="V17" s="2">
        <v>13</v>
      </c>
      <c r="W17" s="2">
        <v>0</v>
      </c>
      <c r="X17" s="2">
        <v>13</v>
      </c>
      <c r="Y17" s="2">
        <v>2005</v>
      </c>
      <c r="Z17" s="2">
        <v>13</v>
      </c>
      <c r="AA17" s="2">
        <v>0</v>
      </c>
      <c r="AB17" s="2">
        <v>13</v>
      </c>
    </row>
    <row r="18" spans="3:28" x14ac:dyDescent="0.35">
      <c r="C18" s="2">
        <v>2006</v>
      </c>
      <c r="D18" s="2">
        <v>6053</v>
      </c>
      <c r="E18" s="2">
        <v>31</v>
      </c>
      <c r="F18" s="2">
        <v>6084</v>
      </c>
      <c r="G18" s="2">
        <v>2006</v>
      </c>
      <c r="H18" s="2">
        <v>31</v>
      </c>
      <c r="I18" s="2">
        <v>0</v>
      </c>
      <c r="J18" s="2">
        <v>31</v>
      </c>
      <c r="K18" s="2">
        <v>2006</v>
      </c>
      <c r="L18" s="2">
        <v>31</v>
      </c>
      <c r="M18" s="2">
        <v>0</v>
      </c>
      <c r="N18" s="2">
        <v>31</v>
      </c>
      <c r="O18" s="11"/>
      <c r="P18" s="11"/>
      <c r="Q18" s="2">
        <v>2006</v>
      </c>
      <c r="R18" s="2">
        <v>5582</v>
      </c>
      <c r="S18" s="2">
        <v>30</v>
      </c>
      <c r="T18" s="2">
        <v>5612</v>
      </c>
      <c r="U18" s="2">
        <v>2006</v>
      </c>
      <c r="V18" s="2">
        <v>30</v>
      </c>
      <c r="W18" s="2">
        <v>0</v>
      </c>
      <c r="X18" s="2">
        <v>30</v>
      </c>
      <c r="Y18" s="2">
        <v>2006</v>
      </c>
      <c r="Z18" s="2">
        <v>30</v>
      </c>
      <c r="AA18" s="2">
        <v>0</v>
      </c>
      <c r="AB18" s="2">
        <v>30</v>
      </c>
    </row>
    <row r="19" spans="3:28" x14ac:dyDescent="0.35">
      <c r="C19" s="2">
        <v>2007</v>
      </c>
      <c r="D19" s="2">
        <v>4921</v>
      </c>
      <c r="E19" s="2">
        <v>28</v>
      </c>
      <c r="F19" s="2">
        <v>4949</v>
      </c>
      <c r="G19" s="2">
        <v>2007</v>
      </c>
      <c r="H19" s="2">
        <v>28</v>
      </c>
      <c r="I19" s="2">
        <v>0</v>
      </c>
      <c r="J19" s="2">
        <v>28</v>
      </c>
      <c r="K19" s="2">
        <v>2007</v>
      </c>
      <c r="L19" s="2">
        <v>28</v>
      </c>
      <c r="M19" s="2">
        <v>0</v>
      </c>
      <c r="N19" s="2">
        <v>28</v>
      </c>
      <c r="O19" s="11"/>
      <c r="P19" s="11"/>
      <c r="Q19" s="2">
        <v>2007</v>
      </c>
      <c r="R19" s="2">
        <v>4188</v>
      </c>
      <c r="S19" s="2">
        <v>27</v>
      </c>
      <c r="T19" s="2">
        <v>4215</v>
      </c>
      <c r="U19" s="2">
        <v>2007</v>
      </c>
      <c r="V19" s="2">
        <v>27</v>
      </c>
      <c r="W19" s="2">
        <v>0</v>
      </c>
      <c r="X19" s="2">
        <v>27</v>
      </c>
      <c r="Y19" s="2">
        <v>2007</v>
      </c>
      <c r="Z19" s="2">
        <v>27</v>
      </c>
      <c r="AA19" s="2">
        <v>0</v>
      </c>
      <c r="AB19" s="2">
        <v>27</v>
      </c>
    </row>
    <row r="20" spans="3:28" x14ac:dyDescent="0.35">
      <c r="C20" s="2">
        <v>2008</v>
      </c>
      <c r="D20" s="2">
        <v>10956</v>
      </c>
      <c r="E20" s="2">
        <v>40</v>
      </c>
      <c r="F20" s="2">
        <v>10996</v>
      </c>
      <c r="G20" s="2">
        <v>2008</v>
      </c>
      <c r="H20" s="2">
        <v>40</v>
      </c>
      <c r="I20" s="2">
        <v>0</v>
      </c>
      <c r="J20" s="2">
        <v>40</v>
      </c>
      <c r="K20" s="2">
        <v>2008</v>
      </c>
      <c r="L20" s="2">
        <v>40</v>
      </c>
      <c r="M20" s="2">
        <v>0</v>
      </c>
      <c r="N20" s="2">
        <v>40</v>
      </c>
      <c r="O20" s="11"/>
      <c r="P20" s="11"/>
      <c r="Q20" s="2">
        <v>2008</v>
      </c>
      <c r="R20" s="2">
        <v>9391</v>
      </c>
      <c r="S20" s="2">
        <v>34</v>
      </c>
      <c r="T20" s="2">
        <v>9425</v>
      </c>
      <c r="U20" s="2">
        <v>2008</v>
      </c>
      <c r="V20" s="2">
        <v>34</v>
      </c>
      <c r="W20" s="2">
        <v>0</v>
      </c>
      <c r="X20" s="2">
        <v>34</v>
      </c>
      <c r="Y20" s="2">
        <v>2008</v>
      </c>
      <c r="Z20" s="2">
        <v>34</v>
      </c>
      <c r="AA20" s="2">
        <v>0</v>
      </c>
      <c r="AB20" s="2">
        <v>34</v>
      </c>
    </row>
    <row r="21" spans="3:28" x14ac:dyDescent="0.35">
      <c r="C21" s="2">
        <v>2009</v>
      </c>
      <c r="D21" s="2">
        <v>18327</v>
      </c>
      <c r="E21" s="2">
        <v>136</v>
      </c>
      <c r="F21" s="2">
        <v>18463</v>
      </c>
      <c r="G21" s="2">
        <v>2009</v>
      </c>
      <c r="H21" s="2">
        <v>136</v>
      </c>
      <c r="I21" s="2">
        <v>0</v>
      </c>
      <c r="J21" s="2">
        <v>136</v>
      </c>
      <c r="K21" s="2">
        <v>2009</v>
      </c>
      <c r="L21" s="2">
        <v>136</v>
      </c>
      <c r="M21" s="2">
        <v>0</v>
      </c>
      <c r="N21" s="2">
        <v>136</v>
      </c>
      <c r="O21" s="11"/>
      <c r="P21" s="11"/>
      <c r="Q21" s="2">
        <v>2009</v>
      </c>
      <c r="R21" s="2">
        <v>16055</v>
      </c>
      <c r="S21" s="2">
        <v>60</v>
      </c>
      <c r="T21" s="2">
        <v>16115</v>
      </c>
      <c r="U21" s="2">
        <v>2009</v>
      </c>
      <c r="V21" s="2">
        <v>60</v>
      </c>
      <c r="W21" s="2">
        <v>0</v>
      </c>
      <c r="X21" s="2">
        <v>60</v>
      </c>
      <c r="Y21" s="2">
        <v>2009</v>
      </c>
      <c r="Z21" s="2">
        <v>60</v>
      </c>
      <c r="AA21" s="2">
        <v>0</v>
      </c>
      <c r="AB21" s="2">
        <v>60</v>
      </c>
    </row>
    <row r="22" spans="3:28" x14ac:dyDescent="0.35">
      <c r="C22" s="2">
        <v>2010</v>
      </c>
      <c r="D22" s="2">
        <v>22431</v>
      </c>
      <c r="E22" s="2">
        <v>125</v>
      </c>
      <c r="F22" s="2">
        <v>22556</v>
      </c>
      <c r="G22" s="2">
        <v>2010</v>
      </c>
      <c r="H22" s="2">
        <v>125</v>
      </c>
      <c r="I22" s="2">
        <v>0</v>
      </c>
      <c r="J22" s="2">
        <v>125</v>
      </c>
      <c r="K22" s="2">
        <v>2010</v>
      </c>
      <c r="L22" s="2">
        <v>125</v>
      </c>
      <c r="M22" s="2">
        <v>0</v>
      </c>
      <c r="N22" s="2">
        <v>125</v>
      </c>
      <c r="O22" s="11"/>
      <c r="P22" s="11"/>
      <c r="Q22" s="2">
        <v>2010</v>
      </c>
      <c r="R22" s="2">
        <v>20032</v>
      </c>
      <c r="S22" s="2">
        <v>86</v>
      </c>
      <c r="T22" s="2">
        <v>20118</v>
      </c>
      <c r="U22" s="2">
        <v>2010</v>
      </c>
      <c r="V22" s="2">
        <v>86</v>
      </c>
      <c r="W22" s="2">
        <v>0</v>
      </c>
      <c r="X22" s="2">
        <v>86</v>
      </c>
      <c r="Y22" s="2">
        <v>2010</v>
      </c>
      <c r="Z22" s="2">
        <v>86</v>
      </c>
      <c r="AA22" s="2">
        <v>0</v>
      </c>
      <c r="AB22" s="2">
        <v>86</v>
      </c>
    </row>
    <row r="23" spans="3:28" x14ac:dyDescent="0.35">
      <c r="C23" s="2">
        <v>2011</v>
      </c>
      <c r="D23" s="2">
        <v>14974</v>
      </c>
      <c r="E23" s="2">
        <v>96</v>
      </c>
      <c r="F23" s="2">
        <v>15070</v>
      </c>
      <c r="G23" s="2">
        <v>2011</v>
      </c>
      <c r="H23" s="2">
        <v>90</v>
      </c>
      <c r="I23" s="2">
        <v>6</v>
      </c>
      <c r="J23" s="2">
        <v>96</v>
      </c>
      <c r="K23" s="2">
        <v>2011</v>
      </c>
      <c r="L23" s="2">
        <v>93</v>
      </c>
      <c r="M23" s="2">
        <v>3</v>
      </c>
      <c r="N23" s="2">
        <v>96</v>
      </c>
      <c r="O23" s="11"/>
      <c r="P23" s="11"/>
      <c r="Q23" s="2">
        <v>2011</v>
      </c>
      <c r="R23" s="2">
        <v>13307</v>
      </c>
      <c r="S23" s="2">
        <v>89</v>
      </c>
      <c r="T23" s="2">
        <v>13396</v>
      </c>
      <c r="U23" s="2">
        <v>2011</v>
      </c>
      <c r="V23" s="2">
        <v>83</v>
      </c>
      <c r="W23" s="2">
        <v>6</v>
      </c>
      <c r="X23" s="2">
        <v>89</v>
      </c>
      <c r="Y23" s="2">
        <v>2011</v>
      </c>
      <c r="Z23" s="2">
        <v>86</v>
      </c>
      <c r="AA23" s="2">
        <v>3</v>
      </c>
      <c r="AB23" s="2">
        <v>89</v>
      </c>
    </row>
    <row r="24" spans="3:28" x14ac:dyDescent="0.35">
      <c r="C24" s="2">
        <v>2012</v>
      </c>
      <c r="D24" s="2">
        <v>15015</v>
      </c>
      <c r="E24" s="2">
        <v>134</v>
      </c>
      <c r="F24" s="2">
        <v>15149</v>
      </c>
      <c r="G24" s="2">
        <v>2012</v>
      </c>
      <c r="H24" s="2">
        <v>123</v>
      </c>
      <c r="I24" s="2">
        <v>11</v>
      </c>
      <c r="J24" s="2">
        <v>134</v>
      </c>
      <c r="K24" s="2">
        <v>2012</v>
      </c>
      <c r="L24" s="2">
        <v>129</v>
      </c>
      <c r="M24" s="2">
        <v>5</v>
      </c>
      <c r="N24" s="2">
        <v>134</v>
      </c>
      <c r="O24" s="11"/>
      <c r="P24" s="11"/>
      <c r="Q24" s="2">
        <v>2012</v>
      </c>
      <c r="R24" s="2">
        <v>12455</v>
      </c>
      <c r="S24" s="2">
        <v>118</v>
      </c>
      <c r="T24" s="2">
        <v>12573</v>
      </c>
      <c r="U24" s="2">
        <v>2012</v>
      </c>
      <c r="V24" s="2">
        <v>107</v>
      </c>
      <c r="W24" s="2">
        <v>11</v>
      </c>
      <c r="X24" s="2">
        <v>118</v>
      </c>
      <c r="Y24" s="2">
        <v>2012</v>
      </c>
      <c r="Z24" s="2">
        <v>113</v>
      </c>
      <c r="AA24" s="2">
        <v>5</v>
      </c>
      <c r="AB24" s="2">
        <v>118</v>
      </c>
    </row>
    <row r="25" spans="3:28" x14ac:dyDescent="0.35">
      <c r="C25" s="2">
        <v>2013</v>
      </c>
      <c r="D25" s="2">
        <v>21677</v>
      </c>
      <c r="E25" s="2">
        <v>284</v>
      </c>
      <c r="F25" s="2">
        <v>21961</v>
      </c>
      <c r="G25" s="2">
        <v>2013</v>
      </c>
      <c r="H25" s="2">
        <v>276</v>
      </c>
      <c r="I25" s="2">
        <v>8</v>
      </c>
      <c r="J25" s="2">
        <v>284</v>
      </c>
      <c r="K25" s="2">
        <v>2013</v>
      </c>
      <c r="L25" s="2">
        <v>280</v>
      </c>
      <c r="M25" s="2">
        <v>4</v>
      </c>
      <c r="N25" s="2">
        <v>284</v>
      </c>
      <c r="O25" s="11"/>
      <c r="P25" s="11"/>
      <c r="Q25" s="2">
        <v>2013</v>
      </c>
      <c r="R25" s="2">
        <v>18861</v>
      </c>
      <c r="S25" s="2">
        <v>270</v>
      </c>
      <c r="T25" s="2">
        <v>19131</v>
      </c>
      <c r="U25" s="2">
        <v>2013</v>
      </c>
      <c r="V25" s="2">
        <v>262</v>
      </c>
      <c r="W25" s="2">
        <v>8</v>
      </c>
      <c r="X25" s="2">
        <v>270</v>
      </c>
      <c r="Y25" s="2">
        <v>2013</v>
      </c>
      <c r="Z25" s="2">
        <v>266</v>
      </c>
      <c r="AA25" s="2">
        <v>4</v>
      </c>
      <c r="AB25" s="2">
        <v>270</v>
      </c>
    </row>
    <row r="26" spans="3:28" x14ac:dyDescent="0.35">
      <c r="C26" s="2">
        <v>2014</v>
      </c>
      <c r="D26" s="2">
        <v>22879</v>
      </c>
      <c r="E26" s="2">
        <v>250</v>
      </c>
      <c r="F26" s="2">
        <v>23129</v>
      </c>
      <c r="G26" s="2">
        <v>2014</v>
      </c>
      <c r="H26" s="2">
        <v>235</v>
      </c>
      <c r="I26" s="2">
        <v>15</v>
      </c>
      <c r="J26" s="2">
        <v>250</v>
      </c>
      <c r="K26" s="2">
        <v>2014</v>
      </c>
      <c r="L26" s="2">
        <v>245</v>
      </c>
      <c r="M26" s="2">
        <v>5</v>
      </c>
      <c r="N26" s="2">
        <v>250</v>
      </c>
      <c r="O26" s="11"/>
      <c r="P26" s="11"/>
      <c r="Q26" s="2">
        <v>2014</v>
      </c>
      <c r="R26" s="2">
        <v>19874</v>
      </c>
      <c r="S26" s="2">
        <v>233</v>
      </c>
      <c r="T26" s="2">
        <v>20107</v>
      </c>
      <c r="U26" s="2">
        <v>2014</v>
      </c>
      <c r="V26" s="2">
        <v>221</v>
      </c>
      <c r="W26" s="2">
        <v>12</v>
      </c>
      <c r="X26" s="2">
        <v>233</v>
      </c>
      <c r="Y26" s="2">
        <v>2014</v>
      </c>
      <c r="Z26" s="2">
        <v>229</v>
      </c>
      <c r="AA26" s="2">
        <v>4</v>
      </c>
      <c r="AB26" s="2">
        <v>233</v>
      </c>
    </row>
    <row r="27" spans="3:28" x14ac:dyDescent="0.35">
      <c r="C27" s="2">
        <v>2015</v>
      </c>
      <c r="D27" s="2">
        <v>22812</v>
      </c>
      <c r="E27" s="2">
        <v>230</v>
      </c>
      <c r="F27" s="2">
        <v>23042</v>
      </c>
      <c r="G27" s="2">
        <v>2015</v>
      </c>
      <c r="H27" s="2">
        <v>200</v>
      </c>
      <c r="I27" s="2">
        <v>30</v>
      </c>
      <c r="J27" s="2">
        <v>230</v>
      </c>
      <c r="K27" s="2">
        <v>2015</v>
      </c>
      <c r="L27" s="2">
        <v>212</v>
      </c>
      <c r="M27" s="2">
        <v>18</v>
      </c>
      <c r="N27" s="2">
        <v>230</v>
      </c>
      <c r="O27" s="11"/>
      <c r="P27" s="11"/>
      <c r="Q27" s="2">
        <v>2015</v>
      </c>
      <c r="R27" s="2">
        <v>19323</v>
      </c>
      <c r="S27" s="2">
        <v>195</v>
      </c>
      <c r="T27" s="2">
        <v>19518</v>
      </c>
      <c r="U27" s="2">
        <v>2015</v>
      </c>
      <c r="V27" s="2">
        <v>169</v>
      </c>
      <c r="W27" s="2">
        <v>26</v>
      </c>
      <c r="X27" s="2">
        <v>195</v>
      </c>
      <c r="Y27" s="2">
        <v>2015</v>
      </c>
      <c r="Z27" s="2">
        <v>179</v>
      </c>
      <c r="AA27" s="2">
        <v>16</v>
      </c>
      <c r="AB27" s="2">
        <v>195</v>
      </c>
    </row>
    <row r="28" spans="3:28" x14ac:dyDescent="0.35">
      <c r="C28" s="2">
        <v>2016</v>
      </c>
      <c r="D28" s="2">
        <v>16948</v>
      </c>
      <c r="E28" s="2">
        <v>114</v>
      </c>
      <c r="F28" s="2">
        <v>17062</v>
      </c>
      <c r="G28" s="2">
        <v>2016</v>
      </c>
      <c r="H28" s="2">
        <v>75</v>
      </c>
      <c r="I28" s="2">
        <v>39</v>
      </c>
      <c r="J28" s="2">
        <v>114</v>
      </c>
      <c r="K28" s="2">
        <v>2016</v>
      </c>
      <c r="L28" s="2">
        <v>114</v>
      </c>
      <c r="M28" s="2">
        <v>0</v>
      </c>
      <c r="N28" s="2">
        <v>114</v>
      </c>
      <c r="O28" s="11"/>
      <c r="P28" s="11"/>
      <c r="Q28" s="2">
        <v>2016</v>
      </c>
      <c r="R28" s="2">
        <v>13926</v>
      </c>
      <c r="S28" s="2">
        <v>73</v>
      </c>
      <c r="T28" s="2">
        <v>13999</v>
      </c>
      <c r="U28" s="2">
        <v>2016</v>
      </c>
      <c r="V28" s="2">
        <v>69</v>
      </c>
      <c r="W28" s="2">
        <v>4</v>
      </c>
      <c r="X28" s="2">
        <v>73</v>
      </c>
      <c r="Y28" s="2">
        <v>2016</v>
      </c>
      <c r="Z28" s="2">
        <v>73</v>
      </c>
      <c r="AA28" s="2">
        <v>0</v>
      </c>
      <c r="AB28" s="2">
        <v>73</v>
      </c>
    </row>
    <row r="29" spans="3:28" x14ac:dyDescent="0.35">
      <c r="C29" s="2">
        <v>2017</v>
      </c>
      <c r="D29" s="2">
        <v>17194</v>
      </c>
      <c r="E29" s="2">
        <v>94</v>
      </c>
      <c r="F29" s="2">
        <v>17288</v>
      </c>
      <c r="G29" s="2">
        <v>2017</v>
      </c>
      <c r="H29" s="2">
        <v>61</v>
      </c>
      <c r="I29" s="2">
        <v>33</v>
      </c>
      <c r="J29" s="2">
        <v>94</v>
      </c>
      <c r="K29" s="2">
        <v>2017</v>
      </c>
      <c r="L29" s="2">
        <v>89</v>
      </c>
      <c r="M29" s="2">
        <v>5</v>
      </c>
      <c r="N29" s="2">
        <v>94</v>
      </c>
      <c r="O29" s="11"/>
      <c r="P29" s="11"/>
      <c r="Q29" s="2">
        <v>2017</v>
      </c>
      <c r="R29" s="2">
        <v>13515</v>
      </c>
      <c r="S29" s="2">
        <v>58</v>
      </c>
      <c r="T29" s="2">
        <v>13573</v>
      </c>
      <c r="U29" s="2">
        <v>2017</v>
      </c>
      <c r="V29" s="2">
        <v>51</v>
      </c>
      <c r="W29" s="2">
        <v>7</v>
      </c>
      <c r="X29" s="2">
        <v>58</v>
      </c>
      <c r="Y29" s="2">
        <v>2017</v>
      </c>
      <c r="Z29" s="2">
        <v>54</v>
      </c>
      <c r="AA29" s="2">
        <v>4</v>
      </c>
      <c r="AB29" s="2">
        <v>58</v>
      </c>
    </row>
    <row r="30" spans="3:28" x14ac:dyDescent="0.35">
      <c r="C30" s="2">
        <v>2018</v>
      </c>
      <c r="D30" s="2">
        <v>22722</v>
      </c>
      <c r="E30" s="2">
        <v>85</v>
      </c>
      <c r="F30" s="2">
        <v>22807</v>
      </c>
      <c r="G30" s="2">
        <v>2018</v>
      </c>
      <c r="H30" s="2">
        <v>69</v>
      </c>
      <c r="I30" s="2">
        <v>16</v>
      </c>
      <c r="J30" s="2">
        <v>85</v>
      </c>
      <c r="K30" s="2">
        <v>2018</v>
      </c>
      <c r="L30" s="2">
        <v>83</v>
      </c>
      <c r="M30" s="2">
        <v>2</v>
      </c>
      <c r="N30" s="2">
        <v>85</v>
      </c>
      <c r="O30" s="11"/>
      <c r="P30" s="11"/>
      <c r="Q30" s="2">
        <v>2018</v>
      </c>
      <c r="R30" s="2">
        <v>18507</v>
      </c>
      <c r="S30" s="2">
        <v>58</v>
      </c>
      <c r="T30" s="2">
        <v>18565</v>
      </c>
      <c r="U30" s="2">
        <v>2018</v>
      </c>
      <c r="V30" s="2">
        <v>54</v>
      </c>
      <c r="W30" s="2">
        <v>4</v>
      </c>
      <c r="X30" s="2">
        <v>58</v>
      </c>
      <c r="Y30" s="2">
        <v>2018</v>
      </c>
      <c r="Z30" s="2">
        <v>56</v>
      </c>
      <c r="AA30" s="2">
        <v>2</v>
      </c>
      <c r="AB30" s="2">
        <v>58</v>
      </c>
    </row>
    <row r="31" spans="3:28" x14ac:dyDescent="0.35">
      <c r="C31" s="2">
        <v>2019</v>
      </c>
      <c r="D31" s="2">
        <v>19259</v>
      </c>
      <c r="E31" s="2">
        <v>71</v>
      </c>
      <c r="F31" s="2">
        <v>19330</v>
      </c>
      <c r="G31" s="2">
        <v>2019</v>
      </c>
      <c r="H31" s="2">
        <v>68</v>
      </c>
      <c r="I31" s="2">
        <v>3</v>
      </c>
      <c r="J31" s="2">
        <v>71</v>
      </c>
      <c r="K31" s="2">
        <v>2019</v>
      </c>
      <c r="L31" s="2">
        <v>69</v>
      </c>
      <c r="M31" s="2">
        <v>2</v>
      </c>
      <c r="N31" s="2">
        <v>71</v>
      </c>
      <c r="O31" s="11"/>
      <c r="P31" s="11"/>
      <c r="Q31" s="2">
        <v>2019</v>
      </c>
      <c r="R31" s="2">
        <v>15518</v>
      </c>
      <c r="S31" s="2">
        <v>62</v>
      </c>
      <c r="T31" s="2">
        <v>15580</v>
      </c>
      <c r="U31" s="2">
        <v>2019</v>
      </c>
      <c r="V31" s="2">
        <v>59</v>
      </c>
      <c r="W31" s="2">
        <v>3</v>
      </c>
      <c r="X31" s="2">
        <v>62</v>
      </c>
      <c r="Y31" s="2">
        <v>2019</v>
      </c>
      <c r="Z31" s="2">
        <v>60</v>
      </c>
      <c r="AA31" s="2">
        <v>2</v>
      </c>
      <c r="AB31" s="2">
        <v>62</v>
      </c>
    </row>
    <row r="32" spans="3:28" x14ac:dyDescent="0.35">
      <c r="C32" s="2">
        <v>2020</v>
      </c>
      <c r="D32" s="2">
        <v>16535</v>
      </c>
      <c r="E32" s="2">
        <v>56</v>
      </c>
      <c r="F32" s="2">
        <v>16591</v>
      </c>
      <c r="G32" s="2">
        <v>2020</v>
      </c>
      <c r="H32" s="2">
        <v>51</v>
      </c>
      <c r="I32" s="2">
        <v>5</v>
      </c>
      <c r="J32" s="2">
        <v>56</v>
      </c>
      <c r="K32" s="2">
        <v>2020</v>
      </c>
      <c r="L32" s="2">
        <v>53</v>
      </c>
      <c r="M32" s="2">
        <v>3</v>
      </c>
      <c r="N32" s="2">
        <v>56</v>
      </c>
      <c r="O32" s="11"/>
      <c r="P32" s="11"/>
      <c r="Q32" s="2">
        <v>2020</v>
      </c>
      <c r="R32" s="2">
        <v>12375</v>
      </c>
      <c r="S32" s="2">
        <v>37</v>
      </c>
      <c r="T32" s="2">
        <v>12412</v>
      </c>
      <c r="U32" s="2">
        <v>2020</v>
      </c>
      <c r="V32" s="2">
        <v>33</v>
      </c>
      <c r="W32" s="2">
        <v>4</v>
      </c>
      <c r="X32" s="2">
        <v>37</v>
      </c>
      <c r="Y32" s="2">
        <v>2020</v>
      </c>
      <c r="Z32" s="2">
        <v>35</v>
      </c>
      <c r="AA32" s="2">
        <v>2</v>
      </c>
      <c r="AB32" s="2">
        <v>37</v>
      </c>
    </row>
    <row r="33" spans="3:28" x14ac:dyDescent="0.35">
      <c r="C33" s="2">
        <v>2021</v>
      </c>
      <c r="D33" s="2">
        <v>17981</v>
      </c>
      <c r="E33" s="2">
        <v>62</v>
      </c>
      <c r="F33" s="2">
        <v>18043</v>
      </c>
      <c r="G33" s="2">
        <v>2021</v>
      </c>
      <c r="H33" s="2">
        <v>58</v>
      </c>
      <c r="I33" s="2">
        <v>4</v>
      </c>
      <c r="J33" s="2">
        <v>62</v>
      </c>
      <c r="K33" s="2">
        <v>2021</v>
      </c>
      <c r="L33" s="2">
        <v>58</v>
      </c>
      <c r="M33" s="2">
        <v>4</v>
      </c>
      <c r="N33" s="2">
        <v>62</v>
      </c>
      <c r="O33" s="11"/>
      <c r="P33" s="11"/>
      <c r="Q33" s="2">
        <v>2021</v>
      </c>
      <c r="R33" s="2">
        <v>12812</v>
      </c>
      <c r="S33" s="2">
        <v>30</v>
      </c>
      <c r="T33" s="2">
        <v>12842</v>
      </c>
      <c r="U33" s="2">
        <v>2021</v>
      </c>
      <c r="V33" s="2">
        <v>28</v>
      </c>
      <c r="W33" s="2">
        <v>2</v>
      </c>
      <c r="X33" s="2">
        <v>30</v>
      </c>
      <c r="Y33" s="2">
        <v>2021</v>
      </c>
      <c r="Z33" s="2">
        <v>28</v>
      </c>
      <c r="AA33" s="2">
        <v>2</v>
      </c>
      <c r="AB33" s="2">
        <v>30</v>
      </c>
    </row>
    <row r="34" spans="3:28" x14ac:dyDescent="0.35">
      <c r="C34" s="2">
        <v>2022</v>
      </c>
      <c r="D34" s="2">
        <v>17573</v>
      </c>
      <c r="E34" s="2">
        <v>82</v>
      </c>
      <c r="F34" s="2">
        <v>17655</v>
      </c>
      <c r="G34" s="2">
        <v>2022</v>
      </c>
      <c r="H34" s="2">
        <v>78</v>
      </c>
      <c r="I34" s="2">
        <v>4</v>
      </c>
      <c r="J34" s="2">
        <v>82</v>
      </c>
      <c r="K34" s="2">
        <v>2022</v>
      </c>
      <c r="L34" s="2">
        <v>78</v>
      </c>
      <c r="M34" s="2">
        <v>4</v>
      </c>
      <c r="N34" s="2">
        <v>82</v>
      </c>
      <c r="O34" s="11"/>
      <c r="P34" s="11"/>
      <c r="Q34" s="2">
        <v>2022</v>
      </c>
      <c r="R34" s="2">
        <v>11993</v>
      </c>
      <c r="S34" s="2">
        <v>39</v>
      </c>
      <c r="T34" s="2">
        <v>12032</v>
      </c>
      <c r="U34" s="2">
        <v>2022</v>
      </c>
      <c r="V34" s="2">
        <v>36</v>
      </c>
      <c r="W34" s="2">
        <v>3</v>
      </c>
      <c r="X34" s="2">
        <v>39</v>
      </c>
      <c r="Y34" s="2">
        <v>2022</v>
      </c>
      <c r="Z34" s="2">
        <v>36</v>
      </c>
      <c r="AA34" s="2">
        <v>3</v>
      </c>
      <c r="AB34" s="2">
        <v>39</v>
      </c>
    </row>
    <row r="35" spans="3:28" x14ac:dyDescent="0.35">
      <c r="C35" s="2">
        <v>2023</v>
      </c>
      <c r="D35" s="2">
        <v>16757</v>
      </c>
      <c r="E35" s="2">
        <v>98</v>
      </c>
      <c r="F35" s="2">
        <v>16855</v>
      </c>
      <c r="G35" s="2">
        <v>2023</v>
      </c>
      <c r="H35" s="2">
        <v>96</v>
      </c>
      <c r="I35" s="2">
        <v>2</v>
      </c>
      <c r="J35" s="2">
        <v>98</v>
      </c>
      <c r="K35" s="2">
        <v>2023</v>
      </c>
      <c r="L35" s="2">
        <v>96</v>
      </c>
      <c r="M35" s="2">
        <v>2</v>
      </c>
      <c r="N35" s="2">
        <v>98</v>
      </c>
      <c r="O35" s="11"/>
      <c r="P35" s="11"/>
      <c r="Q35" s="2">
        <v>2023</v>
      </c>
      <c r="R35" s="2">
        <v>11092</v>
      </c>
      <c r="S35" s="2">
        <v>26</v>
      </c>
      <c r="T35" s="2">
        <v>11118</v>
      </c>
      <c r="U35" s="2">
        <v>2023</v>
      </c>
      <c r="V35" s="2">
        <v>24</v>
      </c>
      <c r="W35" s="2">
        <v>2</v>
      </c>
      <c r="X35" s="2">
        <v>26</v>
      </c>
      <c r="Y35" s="2">
        <v>2023</v>
      </c>
      <c r="Z35" s="2">
        <v>24</v>
      </c>
      <c r="AA35" s="2">
        <v>2</v>
      </c>
      <c r="AB35" s="2">
        <v>26</v>
      </c>
    </row>
    <row r="36" spans="3:28" x14ac:dyDescent="0.35">
      <c r="C36" s="15"/>
      <c r="D36" s="15"/>
      <c r="F36" s="3"/>
      <c r="G36" s="15"/>
      <c r="H36" s="15"/>
      <c r="J36" s="3"/>
      <c r="K36" s="15"/>
      <c r="L36" s="15"/>
      <c r="N36" s="3"/>
      <c r="O36" s="11"/>
      <c r="P36" s="11"/>
      <c r="Q36" s="15"/>
      <c r="R36" s="15"/>
      <c r="T36" s="3"/>
      <c r="U36" s="2"/>
      <c r="V36" s="2"/>
      <c r="X36" s="3"/>
      <c r="Y36" s="2"/>
      <c r="Z36" s="2"/>
      <c r="AB36" s="3"/>
    </row>
    <row r="37" spans="3:28" x14ac:dyDescent="0.35">
      <c r="C37" s="6" t="s">
        <v>3</v>
      </c>
      <c r="D37" s="6">
        <v>344334</v>
      </c>
      <c r="E37" s="6">
        <v>2148</v>
      </c>
      <c r="F37" s="6">
        <v>346482</v>
      </c>
      <c r="G37" s="6" t="s">
        <v>3</v>
      </c>
      <c r="H37" s="6">
        <v>1965</v>
      </c>
      <c r="I37" s="6">
        <v>183</v>
      </c>
      <c r="J37" s="6">
        <v>2148</v>
      </c>
      <c r="K37" s="6" t="s">
        <v>3</v>
      </c>
      <c r="L37" s="6">
        <v>2084</v>
      </c>
      <c r="M37" s="6">
        <v>64</v>
      </c>
      <c r="N37" s="6">
        <v>2148</v>
      </c>
      <c r="O37" s="11"/>
      <c r="P37" s="11"/>
      <c r="Q37" s="6" t="s">
        <v>3</v>
      </c>
      <c r="R37" s="6">
        <v>252534</v>
      </c>
      <c r="S37" s="6">
        <v>1538</v>
      </c>
      <c r="T37" s="6">
        <v>254072</v>
      </c>
      <c r="U37" s="2" t="s">
        <v>3</v>
      </c>
      <c r="V37" s="2">
        <v>1446</v>
      </c>
      <c r="W37" s="2">
        <v>92</v>
      </c>
      <c r="X37" s="2">
        <v>1538</v>
      </c>
      <c r="Y37" s="2" t="s">
        <v>3</v>
      </c>
      <c r="Z37" s="2">
        <v>1489</v>
      </c>
      <c r="AA37" s="2">
        <v>49</v>
      </c>
      <c r="AB37" s="2">
        <v>1538</v>
      </c>
    </row>
    <row r="38" spans="3:28" x14ac:dyDescent="0.35">
      <c r="C38" s="6"/>
      <c r="D38" s="7"/>
      <c r="E38" s="7"/>
      <c r="F38" s="7"/>
      <c r="G38" s="7"/>
      <c r="H38" s="7"/>
      <c r="I38" s="7"/>
      <c r="J38" s="6"/>
      <c r="K38" s="6"/>
      <c r="L38" s="7"/>
      <c r="M38" s="7"/>
      <c r="N38" s="7"/>
      <c r="O38" s="11"/>
      <c r="P38" s="11"/>
      <c r="Q38" s="6"/>
      <c r="R38" s="7"/>
      <c r="S38" s="7"/>
      <c r="T38" s="7"/>
      <c r="U38" s="2"/>
      <c r="V38" s="4"/>
      <c r="W38" s="4"/>
      <c r="X38" s="5"/>
      <c r="Y38" s="2"/>
      <c r="Z38" s="4"/>
      <c r="AA38" s="4"/>
      <c r="AB38" s="5"/>
    </row>
    <row r="39" spans="3:28" x14ac:dyDescent="0.35">
      <c r="J39" s="11"/>
      <c r="K39" s="11"/>
      <c r="L39" s="11"/>
      <c r="M39" s="11"/>
      <c r="N39" s="11"/>
      <c r="O39" s="11"/>
      <c r="P39" s="11"/>
      <c r="Q39" s="11"/>
    </row>
    <row r="40" spans="3:28" x14ac:dyDescent="0.35">
      <c r="C40" t="s">
        <v>23</v>
      </c>
      <c r="J40" s="11"/>
      <c r="K40" s="11"/>
      <c r="L40" s="11"/>
      <c r="M40" s="11"/>
      <c r="N40" s="11"/>
      <c r="O40" s="11"/>
      <c r="P40" s="11"/>
      <c r="Q40" s="11"/>
    </row>
    <row r="41" spans="3:28" x14ac:dyDescent="0.35">
      <c r="C41" s="34" t="s">
        <v>30</v>
      </c>
      <c r="D41" t="s">
        <v>31</v>
      </c>
      <c r="J41" s="11"/>
      <c r="K41" s="11"/>
      <c r="L41" s="11"/>
      <c r="M41" s="11"/>
      <c r="N41" s="11"/>
      <c r="O41" s="11"/>
      <c r="P41" s="11"/>
      <c r="Q41" s="11"/>
    </row>
    <row r="42" spans="3:28" x14ac:dyDescent="0.35">
      <c r="C42">
        <v>1</v>
      </c>
      <c r="D42" t="s">
        <v>15</v>
      </c>
      <c r="J42" s="11"/>
      <c r="K42" s="11"/>
      <c r="L42" s="11"/>
      <c r="M42" s="11"/>
      <c r="N42" s="11"/>
      <c r="O42" s="11"/>
      <c r="P42" s="11"/>
      <c r="Q42" s="11"/>
    </row>
    <row r="43" spans="3:28" x14ac:dyDescent="0.35">
      <c r="C43">
        <v>2</v>
      </c>
      <c r="D43" t="s">
        <v>4</v>
      </c>
      <c r="J43" s="11"/>
      <c r="K43" s="11"/>
      <c r="M43" s="11"/>
      <c r="N43" s="11"/>
    </row>
    <row r="44" spans="3:28" x14ac:dyDescent="0.35">
      <c r="C44">
        <v>3</v>
      </c>
      <c r="D44" t="s">
        <v>16</v>
      </c>
      <c r="J44" s="11"/>
      <c r="K44" s="11"/>
      <c r="L44" s="11"/>
      <c r="M44" s="11"/>
      <c r="N44" s="11"/>
      <c r="O44" s="11"/>
      <c r="P44" s="11"/>
      <c r="Q44" s="11"/>
    </row>
    <row r="45" spans="3:28" x14ac:dyDescent="0.35">
      <c r="C45">
        <v>4</v>
      </c>
      <c r="D45" t="s">
        <v>17</v>
      </c>
    </row>
    <row r="46" spans="3:28" x14ac:dyDescent="0.35">
      <c r="C46">
        <v>5</v>
      </c>
      <c r="D46" t="s">
        <v>18</v>
      </c>
    </row>
    <row r="47" spans="3:28" x14ac:dyDescent="0.35">
      <c r="C47">
        <v>6</v>
      </c>
      <c r="D47" t="s">
        <v>1</v>
      </c>
    </row>
    <row r="50" spans="3:28" x14ac:dyDescent="0.35">
      <c r="C50" t="s">
        <v>60</v>
      </c>
      <c r="Q50" t="s">
        <v>62</v>
      </c>
    </row>
    <row r="51" spans="3:28" x14ac:dyDescent="0.35">
      <c r="C51" t="s">
        <v>25</v>
      </c>
      <c r="G51" t="s">
        <v>23</v>
      </c>
      <c r="K51" t="s">
        <v>19</v>
      </c>
      <c r="Q51" t="s">
        <v>25</v>
      </c>
      <c r="U51" t="s">
        <v>23</v>
      </c>
      <c r="Y51" t="s">
        <v>19</v>
      </c>
    </row>
    <row r="52" spans="3:28" x14ac:dyDescent="0.35">
      <c r="C52" s="17"/>
      <c r="D52" s="17"/>
      <c r="E52" s="17" t="s">
        <v>21</v>
      </c>
      <c r="F52" s="17"/>
      <c r="I52" t="s">
        <v>22</v>
      </c>
      <c r="J52" s="11"/>
      <c r="M52" t="s">
        <v>1</v>
      </c>
      <c r="Q52" s="17"/>
      <c r="R52" s="17"/>
      <c r="S52" s="17" t="s">
        <v>21</v>
      </c>
      <c r="T52" s="17"/>
      <c r="W52" t="s">
        <v>22</v>
      </c>
      <c r="X52" s="11"/>
      <c r="AA52" t="s">
        <v>1</v>
      </c>
    </row>
    <row r="53" spans="3:28" x14ac:dyDescent="0.35">
      <c r="C53" s="2" t="s">
        <v>2</v>
      </c>
      <c r="D53" s="2">
        <v>0</v>
      </c>
      <c r="E53" s="2">
        <v>1</v>
      </c>
      <c r="F53" s="2" t="s">
        <v>3</v>
      </c>
      <c r="G53" s="2" t="s">
        <v>2</v>
      </c>
      <c r="H53" s="2">
        <v>0</v>
      </c>
      <c r="I53" s="2">
        <v>1</v>
      </c>
      <c r="J53" s="2" t="s">
        <v>3</v>
      </c>
      <c r="K53" s="2" t="s">
        <v>2</v>
      </c>
      <c r="L53" s="2">
        <v>0</v>
      </c>
      <c r="M53" s="2">
        <v>1</v>
      </c>
      <c r="N53" s="2" t="s">
        <v>3</v>
      </c>
      <c r="Q53" s="2" t="s">
        <v>2</v>
      </c>
      <c r="R53" s="2">
        <v>0</v>
      </c>
      <c r="S53" s="2">
        <v>1</v>
      </c>
      <c r="T53" s="2" t="s">
        <v>3</v>
      </c>
      <c r="U53" s="2" t="s">
        <v>2</v>
      </c>
      <c r="V53" s="2">
        <v>0</v>
      </c>
      <c r="W53" s="2">
        <v>1</v>
      </c>
      <c r="X53" s="2" t="s">
        <v>3</v>
      </c>
      <c r="Y53" s="2" t="s">
        <v>2</v>
      </c>
      <c r="Z53" s="2">
        <v>0</v>
      </c>
      <c r="AA53" s="2">
        <v>1</v>
      </c>
      <c r="AB53" s="2" t="s">
        <v>3</v>
      </c>
    </row>
    <row r="54" spans="3:28" x14ac:dyDescent="0.35">
      <c r="C54" s="2"/>
      <c r="D54" s="2"/>
      <c r="F54" s="3"/>
      <c r="G54" s="2"/>
      <c r="H54" s="2"/>
      <c r="J54" s="3"/>
      <c r="K54" s="2"/>
      <c r="L54" s="2"/>
      <c r="N54" s="3"/>
      <c r="Q54" s="2"/>
      <c r="R54" s="2"/>
      <c r="T54" s="3"/>
      <c r="U54" s="2"/>
      <c r="V54" s="2"/>
      <c r="X54" s="3"/>
      <c r="Y54" s="2"/>
      <c r="Z54" s="2"/>
      <c r="AB54" s="3"/>
    </row>
    <row r="55" spans="3:28" x14ac:dyDescent="0.35">
      <c r="C55" s="2">
        <v>2005</v>
      </c>
      <c r="D55" s="2">
        <v>3713</v>
      </c>
      <c r="E55" s="2">
        <v>28</v>
      </c>
      <c r="F55" s="2">
        <v>3741</v>
      </c>
      <c r="G55" s="2">
        <v>2005</v>
      </c>
      <c r="H55" s="2">
        <v>28</v>
      </c>
      <c r="I55" s="2">
        <v>0</v>
      </c>
      <c r="J55" s="2">
        <v>28</v>
      </c>
      <c r="K55" s="2">
        <v>2005</v>
      </c>
      <c r="L55" s="2">
        <v>28</v>
      </c>
      <c r="M55" s="2">
        <v>0</v>
      </c>
      <c r="N55" s="2">
        <v>28</v>
      </c>
      <c r="Q55" s="2">
        <v>1998</v>
      </c>
      <c r="R55" s="2">
        <v>1308</v>
      </c>
      <c r="S55" s="2">
        <v>7</v>
      </c>
      <c r="T55" s="2">
        <v>1315</v>
      </c>
      <c r="U55" s="2">
        <v>1998</v>
      </c>
      <c r="V55" s="2">
        <v>7</v>
      </c>
      <c r="W55" s="2">
        <v>0</v>
      </c>
      <c r="X55" s="2">
        <v>7</v>
      </c>
      <c r="Y55" s="2">
        <v>1998</v>
      </c>
      <c r="Z55" s="2">
        <v>7</v>
      </c>
      <c r="AA55" s="2">
        <v>0</v>
      </c>
      <c r="AB55" s="2">
        <v>7</v>
      </c>
    </row>
    <row r="56" spans="3:28" x14ac:dyDescent="0.35">
      <c r="C56" s="2">
        <v>2006</v>
      </c>
      <c r="D56" s="2">
        <v>5552</v>
      </c>
      <c r="E56" s="2">
        <v>60</v>
      </c>
      <c r="F56" s="2">
        <v>5612</v>
      </c>
      <c r="G56" s="2">
        <v>2006</v>
      </c>
      <c r="H56" s="2">
        <v>60</v>
      </c>
      <c r="I56" s="2">
        <v>0</v>
      </c>
      <c r="J56" s="2">
        <v>60</v>
      </c>
      <c r="K56" s="2">
        <v>2006</v>
      </c>
      <c r="L56" s="2">
        <v>60</v>
      </c>
      <c r="M56" s="2">
        <v>0</v>
      </c>
      <c r="N56" s="2">
        <v>60</v>
      </c>
      <c r="Q56" s="2">
        <v>1999</v>
      </c>
      <c r="R56" s="2">
        <v>5114</v>
      </c>
      <c r="S56" s="2">
        <v>38</v>
      </c>
      <c r="T56" s="2">
        <v>5152</v>
      </c>
      <c r="U56" s="2">
        <v>1999</v>
      </c>
      <c r="V56" s="2">
        <v>38</v>
      </c>
      <c r="W56" s="2">
        <v>0</v>
      </c>
      <c r="X56" s="2">
        <v>38</v>
      </c>
      <c r="Y56" s="2">
        <v>1999</v>
      </c>
      <c r="Z56" s="2">
        <v>38</v>
      </c>
      <c r="AA56" s="2">
        <v>0</v>
      </c>
      <c r="AB56" s="2">
        <v>38</v>
      </c>
    </row>
    <row r="57" spans="3:28" x14ac:dyDescent="0.35">
      <c r="C57" s="2">
        <v>2007</v>
      </c>
      <c r="D57" s="2">
        <v>4158</v>
      </c>
      <c r="E57" s="2">
        <v>57</v>
      </c>
      <c r="F57" s="2">
        <v>4215</v>
      </c>
      <c r="G57" s="2">
        <v>2007</v>
      </c>
      <c r="H57" s="2">
        <v>57</v>
      </c>
      <c r="I57" s="2">
        <v>0</v>
      </c>
      <c r="J57" s="2">
        <v>57</v>
      </c>
      <c r="K57" s="2">
        <v>2007</v>
      </c>
      <c r="L57" s="2">
        <v>57</v>
      </c>
      <c r="M57" s="2">
        <v>0</v>
      </c>
      <c r="N57" s="2">
        <v>57</v>
      </c>
      <c r="Q57" s="2">
        <v>2000</v>
      </c>
      <c r="R57" s="2">
        <v>5776</v>
      </c>
      <c r="S57" s="2">
        <v>130</v>
      </c>
      <c r="T57" s="2">
        <v>5906</v>
      </c>
      <c r="U57" s="2">
        <v>2000</v>
      </c>
      <c r="V57" s="2">
        <v>129</v>
      </c>
      <c r="W57" s="2">
        <v>1</v>
      </c>
      <c r="X57" s="2">
        <v>130</v>
      </c>
      <c r="Y57" s="2">
        <v>2000</v>
      </c>
      <c r="Z57" s="2">
        <v>129</v>
      </c>
      <c r="AA57" s="2">
        <v>1</v>
      </c>
      <c r="AB57" s="2">
        <v>130</v>
      </c>
    </row>
    <row r="58" spans="3:28" x14ac:dyDescent="0.35">
      <c r="C58" s="2">
        <v>2008</v>
      </c>
      <c r="D58" s="2">
        <v>9367</v>
      </c>
      <c r="E58" s="2">
        <v>58</v>
      </c>
      <c r="F58" s="2">
        <v>9425</v>
      </c>
      <c r="G58" s="2">
        <v>2008</v>
      </c>
      <c r="H58" s="2">
        <v>58</v>
      </c>
      <c r="I58" s="2">
        <v>0</v>
      </c>
      <c r="J58" s="2">
        <v>58</v>
      </c>
      <c r="K58" s="2">
        <v>2008</v>
      </c>
      <c r="L58" s="2">
        <v>58</v>
      </c>
      <c r="M58" s="2">
        <v>0</v>
      </c>
      <c r="N58" s="2">
        <v>58</v>
      </c>
      <c r="Q58" s="2">
        <v>2001</v>
      </c>
      <c r="R58" s="2">
        <v>5554</v>
      </c>
      <c r="S58" s="2">
        <v>78</v>
      </c>
      <c r="T58" s="2">
        <v>5632</v>
      </c>
      <c r="U58" s="2">
        <v>2001</v>
      </c>
      <c r="V58" s="2">
        <v>30</v>
      </c>
      <c r="W58" s="2">
        <v>48</v>
      </c>
      <c r="X58" s="2">
        <v>78</v>
      </c>
      <c r="Y58" s="2">
        <v>2001</v>
      </c>
      <c r="Z58" s="2">
        <v>30</v>
      </c>
      <c r="AA58" s="2">
        <v>48</v>
      </c>
      <c r="AB58" s="2">
        <v>78</v>
      </c>
    </row>
    <row r="59" spans="3:28" x14ac:dyDescent="0.35">
      <c r="C59" s="2">
        <v>2009</v>
      </c>
      <c r="D59" s="2">
        <v>15997</v>
      </c>
      <c r="E59" s="2">
        <v>118</v>
      </c>
      <c r="F59" s="2">
        <v>16115</v>
      </c>
      <c r="G59" s="2">
        <v>2009</v>
      </c>
      <c r="H59" s="2">
        <v>118</v>
      </c>
      <c r="I59" s="2">
        <v>0</v>
      </c>
      <c r="J59" s="2">
        <v>118</v>
      </c>
      <c r="K59" s="2">
        <v>2009</v>
      </c>
      <c r="L59" s="2">
        <v>118</v>
      </c>
      <c r="M59" s="2">
        <v>0</v>
      </c>
      <c r="N59" s="2">
        <v>118</v>
      </c>
      <c r="Q59" s="2">
        <v>2002</v>
      </c>
      <c r="R59" s="2">
        <v>6682</v>
      </c>
      <c r="S59" s="2">
        <v>238</v>
      </c>
      <c r="T59" s="2">
        <v>6920</v>
      </c>
      <c r="U59" s="2">
        <v>2002</v>
      </c>
      <c r="V59" s="2">
        <v>238</v>
      </c>
      <c r="W59" s="2">
        <v>0</v>
      </c>
      <c r="X59" s="2">
        <v>238</v>
      </c>
      <c r="Y59" s="2">
        <v>2002</v>
      </c>
      <c r="Z59" s="2">
        <v>238</v>
      </c>
      <c r="AA59" s="2">
        <v>0</v>
      </c>
      <c r="AB59" s="2">
        <v>238</v>
      </c>
    </row>
    <row r="60" spans="3:28" x14ac:dyDescent="0.35">
      <c r="C60" s="2">
        <v>2010</v>
      </c>
      <c r="D60" s="2">
        <v>19945</v>
      </c>
      <c r="E60" s="2">
        <v>173</v>
      </c>
      <c r="F60" s="2">
        <v>20118</v>
      </c>
      <c r="G60" s="2">
        <v>2010</v>
      </c>
      <c r="H60" s="2">
        <v>173</v>
      </c>
      <c r="I60" s="2">
        <v>0</v>
      </c>
      <c r="J60" s="2">
        <v>173</v>
      </c>
      <c r="K60" s="2">
        <v>2010</v>
      </c>
      <c r="L60" s="2">
        <v>173</v>
      </c>
      <c r="M60" s="2">
        <v>0</v>
      </c>
      <c r="N60" s="2">
        <v>173</v>
      </c>
      <c r="Q60" s="2">
        <v>2003</v>
      </c>
      <c r="R60" s="2">
        <v>5919</v>
      </c>
      <c r="S60" s="2">
        <v>158</v>
      </c>
      <c r="T60" s="2">
        <v>6077</v>
      </c>
      <c r="U60" s="2">
        <v>2003</v>
      </c>
      <c r="V60" s="2">
        <v>158</v>
      </c>
      <c r="W60" s="2">
        <v>0</v>
      </c>
      <c r="X60" s="2">
        <v>158</v>
      </c>
      <c r="Y60" s="2">
        <v>2003</v>
      </c>
      <c r="Z60" s="2">
        <v>158</v>
      </c>
      <c r="AA60" s="2">
        <v>0</v>
      </c>
      <c r="AB60" s="2">
        <v>158</v>
      </c>
    </row>
    <row r="61" spans="3:28" x14ac:dyDescent="0.35">
      <c r="C61" s="2">
        <v>2011</v>
      </c>
      <c r="D61" s="2">
        <v>13213</v>
      </c>
      <c r="E61" s="2">
        <v>183</v>
      </c>
      <c r="F61" s="2">
        <v>13396</v>
      </c>
      <c r="G61" s="2">
        <v>2011</v>
      </c>
      <c r="H61" s="2">
        <v>170</v>
      </c>
      <c r="I61" s="2">
        <v>13</v>
      </c>
      <c r="J61" s="2">
        <v>183</v>
      </c>
      <c r="K61" s="2">
        <v>2011</v>
      </c>
      <c r="L61" s="2">
        <v>174</v>
      </c>
      <c r="M61" s="2">
        <v>9</v>
      </c>
      <c r="N61" s="2">
        <v>183</v>
      </c>
      <c r="Q61" s="2">
        <v>2004</v>
      </c>
      <c r="R61" s="2">
        <v>4431</v>
      </c>
      <c r="S61" s="2">
        <v>89</v>
      </c>
      <c r="T61" s="2">
        <v>4520</v>
      </c>
      <c r="U61" s="2">
        <v>2004</v>
      </c>
      <c r="V61" s="2">
        <v>89</v>
      </c>
      <c r="W61" s="2">
        <v>0</v>
      </c>
      <c r="X61" s="2">
        <v>89</v>
      </c>
      <c r="Y61" s="2">
        <v>2004</v>
      </c>
      <c r="Z61" s="2">
        <v>89</v>
      </c>
      <c r="AA61" s="2">
        <v>0</v>
      </c>
      <c r="AB61" s="2">
        <v>89</v>
      </c>
    </row>
    <row r="62" spans="3:28" x14ac:dyDescent="0.35">
      <c r="C62" s="2">
        <v>2012</v>
      </c>
      <c r="D62" s="2">
        <v>12384</v>
      </c>
      <c r="E62" s="2">
        <v>189</v>
      </c>
      <c r="F62" s="2">
        <v>12573</v>
      </c>
      <c r="G62" s="2">
        <v>2012</v>
      </c>
      <c r="H62" s="2">
        <v>172</v>
      </c>
      <c r="I62" s="2">
        <v>17</v>
      </c>
      <c r="J62" s="2">
        <v>189</v>
      </c>
      <c r="K62" s="2">
        <v>2012</v>
      </c>
      <c r="L62" s="2">
        <v>182</v>
      </c>
      <c r="M62" s="2">
        <v>7</v>
      </c>
      <c r="N62" s="2">
        <v>189</v>
      </c>
      <c r="Q62" s="2">
        <v>2005</v>
      </c>
      <c r="R62" s="2">
        <v>3903</v>
      </c>
      <c r="S62" s="2">
        <v>27</v>
      </c>
      <c r="T62" s="2">
        <v>3930</v>
      </c>
      <c r="U62" s="2">
        <v>2005</v>
      </c>
      <c r="V62" s="2">
        <v>27</v>
      </c>
      <c r="W62" s="2">
        <v>0</v>
      </c>
      <c r="X62" s="2">
        <v>27</v>
      </c>
      <c r="Y62" s="2">
        <v>2005</v>
      </c>
      <c r="Z62" s="2">
        <v>27</v>
      </c>
      <c r="AA62" s="2">
        <v>0</v>
      </c>
      <c r="AB62" s="2">
        <v>27</v>
      </c>
    </row>
    <row r="63" spans="3:28" x14ac:dyDescent="0.35">
      <c r="C63" s="2">
        <v>2013</v>
      </c>
      <c r="D63" s="2">
        <v>18684</v>
      </c>
      <c r="E63" s="2">
        <v>447</v>
      </c>
      <c r="F63" s="2">
        <v>19131</v>
      </c>
      <c r="G63" s="2">
        <v>2013</v>
      </c>
      <c r="H63" s="2">
        <v>438</v>
      </c>
      <c r="I63" s="2">
        <v>9</v>
      </c>
      <c r="J63" s="2">
        <v>447</v>
      </c>
      <c r="K63" s="2">
        <v>2013</v>
      </c>
      <c r="L63" s="2">
        <v>443</v>
      </c>
      <c r="M63" s="2">
        <v>4</v>
      </c>
      <c r="N63" s="2">
        <v>447</v>
      </c>
      <c r="Q63" s="2">
        <v>2006</v>
      </c>
      <c r="R63" s="2">
        <v>6022</v>
      </c>
      <c r="S63" s="2">
        <v>62</v>
      </c>
      <c r="T63" s="2">
        <v>6084</v>
      </c>
      <c r="U63" s="2">
        <v>2006</v>
      </c>
      <c r="V63" s="2">
        <v>62</v>
      </c>
      <c r="W63" s="2">
        <v>0</v>
      </c>
      <c r="X63" s="2">
        <v>62</v>
      </c>
      <c r="Y63" s="2">
        <v>2006</v>
      </c>
      <c r="Z63" s="2">
        <v>62</v>
      </c>
      <c r="AA63" s="2">
        <v>0</v>
      </c>
      <c r="AB63" s="2">
        <v>62</v>
      </c>
    </row>
    <row r="64" spans="3:28" x14ac:dyDescent="0.35">
      <c r="C64" s="2">
        <v>2014</v>
      </c>
      <c r="D64" s="2">
        <v>19680</v>
      </c>
      <c r="E64" s="2">
        <v>427</v>
      </c>
      <c r="F64" s="2">
        <v>20107</v>
      </c>
      <c r="G64" s="2">
        <v>2014</v>
      </c>
      <c r="H64" s="2">
        <v>407</v>
      </c>
      <c r="I64" s="2">
        <v>20</v>
      </c>
      <c r="J64" s="2">
        <v>427</v>
      </c>
      <c r="K64" s="2">
        <v>2014</v>
      </c>
      <c r="L64" s="2">
        <v>419</v>
      </c>
      <c r="M64" s="2">
        <v>8</v>
      </c>
      <c r="N64" s="2">
        <v>427</v>
      </c>
      <c r="Q64" s="2">
        <v>2007</v>
      </c>
      <c r="R64" s="2">
        <v>4891</v>
      </c>
      <c r="S64" s="2">
        <v>58</v>
      </c>
      <c r="T64" s="2">
        <v>4949</v>
      </c>
      <c r="U64" s="2">
        <v>2007</v>
      </c>
      <c r="V64" s="2">
        <v>58</v>
      </c>
      <c r="W64" s="2">
        <v>0</v>
      </c>
      <c r="X64" s="2">
        <v>58</v>
      </c>
      <c r="Y64" s="2">
        <v>2007</v>
      </c>
      <c r="Z64" s="2">
        <v>58</v>
      </c>
      <c r="AA64" s="2">
        <v>0</v>
      </c>
      <c r="AB64" s="2">
        <v>58</v>
      </c>
    </row>
    <row r="65" spans="3:28" x14ac:dyDescent="0.35">
      <c r="C65" s="2">
        <v>2015</v>
      </c>
      <c r="D65" s="2">
        <v>19175</v>
      </c>
      <c r="E65" s="2">
        <v>343</v>
      </c>
      <c r="F65" s="2">
        <v>19518</v>
      </c>
      <c r="G65" s="2">
        <v>2015</v>
      </c>
      <c r="H65" s="2">
        <v>311</v>
      </c>
      <c r="I65" s="2">
        <v>32</v>
      </c>
      <c r="J65" s="2">
        <v>343</v>
      </c>
      <c r="K65" s="2">
        <v>2015</v>
      </c>
      <c r="L65" s="2">
        <v>320</v>
      </c>
      <c r="M65" s="2">
        <v>23</v>
      </c>
      <c r="N65" s="2">
        <v>343</v>
      </c>
      <c r="Q65" s="2">
        <v>2008</v>
      </c>
      <c r="R65" s="2">
        <v>10924</v>
      </c>
      <c r="S65" s="2">
        <v>72</v>
      </c>
      <c r="T65" s="2">
        <v>10996</v>
      </c>
      <c r="U65" s="2">
        <v>2008</v>
      </c>
      <c r="V65" s="2">
        <v>72</v>
      </c>
      <c r="W65" s="2">
        <v>0</v>
      </c>
      <c r="X65" s="2">
        <v>72</v>
      </c>
      <c r="Y65" s="2">
        <v>2008</v>
      </c>
      <c r="Z65" s="2">
        <v>72</v>
      </c>
      <c r="AA65" s="2">
        <v>0</v>
      </c>
      <c r="AB65" s="2">
        <v>72</v>
      </c>
    </row>
    <row r="66" spans="3:28" x14ac:dyDescent="0.35">
      <c r="C66" s="2">
        <v>2016</v>
      </c>
      <c r="D66" s="2">
        <v>13850</v>
      </c>
      <c r="E66" s="2">
        <v>149</v>
      </c>
      <c r="F66" s="2">
        <v>13999</v>
      </c>
      <c r="G66" s="2">
        <v>2016</v>
      </c>
      <c r="H66" s="2">
        <v>143</v>
      </c>
      <c r="I66" s="2">
        <v>6</v>
      </c>
      <c r="J66" s="2">
        <v>149</v>
      </c>
      <c r="K66" s="2">
        <v>2016</v>
      </c>
      <c r="L66" s="2">
        <v>149</v>
      </c>
      <c r="M66" s="2">
        <v>0</v>
      </c>
      <c r="N66" s="2">
        <v>149</v>
      </c>
      <c r="Q66" s="2">
        <v>2009</v>
      </c>
      <c r="R66" s="2">
        <v>18248</v>
      </c>
      <c r="S66" s="2">
        <v>215</v>
      </c>
      <c r="T66" s="2">
        <v>18463</v>
      </c>
      <c r="U66" s="2">
        <v>2009</v>
      </c>
      <c r="V66" s="2">
        <v>215</v>
      </c>
      <c r="W66" s="2">
        <v>0</v>
      </c>
      <c r="X66" s="2">
        <v>215</v>
      </c>
      <c r="Y66" s="2">
        <v>2009</v>
      </c>
      <c r="Z66" s="2">
        <v>215</v>
      </c>
      <c r="AA66" s="2">
        <v>0</v>
      </c>
      <c r="AB66" s="2">
        <v>215</v>
      </c>
    </row>
    <row r="67" spans="3:28" x14ac:dyDescent="0.35">
      <c r="C67" s="2">
        <v>2017</v>
      </c>
      <c r="D67" s="2">
        <v>13452</v>
      </c>
      <c r="E67" s="2">
        <v>121</v>
      </c>
      <c r="F67" s="2">
        <v>13573</v>
      </c>
      <c r="G67" s="2">
        <v>2017</v>
      </c>
      <c r="H67" s="2">
        <v>109</v>
      </c>
      <c r="I67" s="2">
        <v>12</v>
      </c>
      <c r="J67" s="2">
        <v>121</v>
      </c>
      <c r="K67" s="2">
        <v>2017</v>
      </c>
      <c r="L67" s="2">
        <v>116</v>
      </c>
      <c r="M67" s="2">
        <v>5</v>
      </c>
      <c r="N67" s="2">
        <v>121</v>
      </c>
      <c r="Q67" s="2">
        <v>2010</v>
      </c>
      <c r="R67" s="2">
        <v>22336</v>
      </c>
      <c r="S67" s="2">
        <v>220</v>
      </c>
      <c r="T67" s="2">
        <v>22556</v>
      </c>
      <c r="U67" s="2">
        <v>2010</v>
      </c>
      <c r="V67" s="2">
        <v>220</v>
      </c>
      <c r="W67" s="2">
        <v>0</v>
      </c>
      <c r="X67" s="2">
        <v>220</v>
      </c>
      <c r="Y67" s="2">
        <v>2010</v>
      </c>
      <c r="Z67" s="2">
        <v>220</v>
      </c>
      <c r="AA67" s="2">
        <v>0</v>
      </c>
      <c r="AB67" s="2">
        <v>220</v>
      </c>
    </row>
    <row r="68" spans="3:28" x14ac:dyDescent="0.35">
      <c r="C68" s="2">
        <v>2018</v>
      </c>
      <c r="D68" s="2">
        <v>18481</v>
      </c>
      <c r="E68" s="2">
        <v>84</v>
      </c>
      <c r="F68" s="2">
        <v>18565</v>
      </c>
      <c r="G68" s="2">
        <v>2018</v>
      </c>
      <c r="H68" s="2">
        <v>68</v>
      </c>
      <c r="I68" s="2">
        <v>16</v>
      </c>
      <c r="J68" s="2">
        <v>84</v>
      </c>
      <c r="K68" s="2">
        <v>2018</v>
      </c>
      <c r="L68" s="2">
        <v>71</v>
      </c>
      <c r="M68" s="2">
        <v>13</v>
      </c>
      <c r="N68" s="2">
        <v>84</v>
      </c>
      <c r="Q68" s="2">
        <v>2011</v>
      </c>
      <c r="R68" s="2">
        <v>14863</v>
      </c>
      <c r="S68" s="2">
        <v>207</v>
      </c>
      <c r="T68" s="2">
        <v>15070</v>
      </c>
      <c r="U68" s="2">
        <v>2011</v>
      </c>
      <c r="V68" s="2">
        <v>194</v>
      </c>
      <c r="W68" s="2">
        <v>13</v>
      </c>
      <c r="X68" s="2">
        <v>207</v>
      </c>
      <c r="Y68" s="2">
        <v>2011</v>
      </c>
      <c r="Z68" s="2">
        <v>198</v>
      </c>
      <c r="AA68" s="2">
        <v>9</v>
      </c>
      <c r="AB68" s="2">
        <v>207</v>
      </c>
    </row>
    <row r="69" spans="3:28" x14ac:dyDescent="0.35">
      <c r="C69" s="2">
        <v>2019</v>
      </c>
      <c r="D69" s="2">
        <v>15445</v>
      </c>
      <c r="E69" s="2">
        <v>135</v>
      </c>
      <c r="F69" s="2">
        <v>15580</v>
      </c>
      <c r="G69" s="2">
        <v>2019</v>
      </c>
      <c r="H69" s="2">
        <v>130</v>
      </c>
      <c r="I69" s="2">
        <v>5</v>
      </c>
      <c r="J69" s="2">
        <v>135</v>
      </c>
      <c r="K69" s="2">
        <v>2019</v>
      </c>
      <c r="L69" s="2">
        <v>133</v>
      </c>
      <c r="M69" s="2">
        <v>2</v>
      </c>
      <c r="N69" s="2">
        <v>135</v>
      </c>
      <c r="Q69" s="2">
        <v>2012</v>
      </c>
      <c r="R69" s="2">
        <v>14945</v>
      </c>
      <c r="S69" s="2">
        <v>204</v>
      </c>
      <c r="T69" s="2">
        <v>15149</v>
      </c>
      <c r="U69" s="2">
        <v>2012</v>
      </c>
      <c r="V69" s="2">
        <v>187</v>
      </c>
      <c r="W69" s="2">
        <v>17</v>
      </c>
      <c r="X69" s="2">
        <v>204</v>
      </c>
      <c r="Y69" s="2">
        <v>2012</v>
      </c>
      <c r="Z69" s="2">
        <v>197</v>
      </c>
      <c r="AA69" s="2">
        <v>7</v>
      </c>
      <c r="AB69" s="2">
        <v>204</v>
      </c>
    </row>
    <row r="70" spans="3:28" x14ac:dyDescent="0.35">
      <c r="C70" s="2">
        <v>2020</v>
      </c>
      <c r="D70" s="2">
        <v>12326</v>
      </c>
      <c r="E70" s="2">
        <v>86</v>
      </c>
      <c r="F70" s="2">
        <v>12412</v>
      </c>
      <c r="G70" s="2">
        <v>2020</v>
      </c>
      <c r="H70" s="2">
        <v>81</v>
      </c>
      <c r="I70" s="2">
        <v>5</v>
      </c>
      <c r="J70" s="2">
        <v>86</v>
      </c>
      <c r="K70" s="2">
        <v>2020</v>
      </c>
      <c r="L70" s="2">
        <v>83</v>
      </c>
      <c r="M70" s="2">
        <v>3</v>
      </c>
      <c r="N70" s="2">
        <v>86</v>
      </c>
      <c r="Q70" s="2">
        <v>2013</v>
      </c>
      <c r="R70" s="2">
        <v>21470</v>
      </c>
      <c r="S70" s="2">
        <v>491</v>
      </c>
      <c r="T70" s="2">
        <v>21961</v>
      </c>
      <c r="U70" s="2">
        <v>2013</v>
      </c>
      <c r="V70" s="2">
        <v>481</v>
      </c>
      <c r="W70" s="2">
        <v>10</v>
      </c>
      <c r="X70" s="2">
        <v>491</v>
      </c>
      <c r="Y70" s="2">
        <v>2013</v>
      </c>
      <c r="Z70" s="2">
        <v>486</v>
      </c>
      <c r="AA70" s="2">
        <v>5</v>
      </c>
      <c r="AB70" s="2">
        <v>491</v>
      </c>
    </row>
    <row r="71" spans="3:28" x14ac:dyDescent="0.35">
      <c r="C71" s="2">
        <v>2021</v>
      </c>
      <c r="D71" s="2">
        <v>12760</v>
      </c>
      <c r="E71" s="2">
        <v>82</v>
      </c>
      <c r="F71" s="2">
        <v>12842</v>
      </c>
      <c r="G71" s="2">
        <v>2021</v>
      </c>
      <c r="H71" s="2">
        <v>80</v>
      </c>
      <c r="I71" s="2">
        <v>2</v>
      </c>
      <c r="J71" s="2">
        <v>82</v>
      </c>
      <c r="K71" s="2">
        <v>2021</v>
      </c>
      <c r="L71" s="2">
        <v>80</v>
      </c>
      <c r="M71" s="2">
        <v>2</v>
      </c>
      <c r="N71" s="2">
        <v>82</v>
      </c>
      <c r="Q71" s="2">
        <v>2014</v>
      </c>
      <c r="R71" s="2">
        <v>22639</v>
      </c>
      <c r="S71" s="2">
        <v>490</v>
      </c>
      <c r="T71" s="2">
        <v>23129</v>
      </c>
      <c r="U71" s="2">
        <v>2014</v>
      </c>
      <c r="V71" s="2">
        <v>466</v>
      </c>
      <c r="W71" s="2">
        <v>24</v>
      </c>
      <c r="X71" s="2">
        <v>490</v>
      </c>
      <c r="Y71" s="2">
        <v>2014</v>
      </c>
      <c r="Z71" s="2">
        <v>481</v>
      </c>
      <c r="AA71" s="2">
        <v>9</v>
      </c>
      <c r="AB71" s="2">
        <v>490</v>
      </c>
    </row>
    <row r="72" spans="3:28" x14ac:dyDescent="0.35">
      <c r="C72" s="2">
        <v>2022</v>
      </c>
      <c r="D72" s="2">
        <v>11957</v>
      </c>
      <c r="E72" s="2">
        <v>75</v>
      </c>
      <c r="F72" s="2">
        <v>12032</v>
      </c>
      <c r="G72" s="2">
        <v>2022</v>
      </c>
      <c r="H72" s="2">
        <v>72</v>
      </c>
      <c r="I72" s="2">
        <v>3</v>
      </c>
      <c r="J72" s="2">
        <v>75</v>
      </c>
      <c r="K72" s="2">
        <v>2022</v>
      </c>
      <c r="L72" s="2">
        <v>72</v>
      </c>
      <c r="M72" s="2">
        <v>3</v>
      </c>
      <c r="N72" s="2">
        <v>75</v>
      </c>
      <c r="Q72" s="2">
        <v>2015</v>
      </c>
      <c r="R72" s="2">
        <v>22532</v>
      </c>
      <c r="S72" s="2">
        <v>510</v>
      </c>
      <c r="T72" s="2">
        <v>23042</v>
      </c>
      <c r="U72" s="2">
        <v>2015</v>
      </c>
      <c r="V72" s="2">
        <v>470</v>
      </c>
      <c r="W72" s="2">
        <v>40</v>
      </c>
      <c r="X72" s="2">
        <v>510</v>
      </c>
      <c r="Y72" s="2">
        <v>2015</v>
      </c>
      <c r="Z72" s="2">
        <v>482</v>
      </c>
      <c r="AA72" s="2">
        <v>28</v>
      </c>
      <c r="AB72" s="2">
        <v>510</v>
      </c>
    </row>
    <row r="73" spans="3:28" x14ac:dyDescent="0.35">
      <c r="C73" s="2">
        <v>2023</v>
      </c>
      <c r="D73" s="2">
        <v>11047</v>
      </c>
      <c r="E73" s="2">
        <v>71</v>
      </c>
      <c r="F73" s="2">
        <v>11118</v>
      </c>
      <c r="G73" s="2">
        <v>2023</v>
      </c>
      <c r="H73" s="2">
        <v>69</v>
      </c>
      <c r="I73" s="2">
        <v>2</v>
      </c>
      <c r="J73" s="2">
        <v>71</v>
      </c>
      <c r="K73" s="2">
        <v>2023</v>
      </c>
      <c r="L73" s="2">
        <v>69</v>
      </c>
      <c r="M73" s="2">
        <v>2</v>
      </c>
      <c r="N73" s="2">
        <v>71</v>
      </c>
      <c r="Q73" s="2">
        <v>2016</v>
      </c>
      <c r="R73" s="2">
        <v>16843</v>
      </c>
      <c r="S73" s="2">
        <v>219</v>
      </c>
      <c r="T73" s="2">
        <v>17062</v>
      </c>
      <c r="U73" s="2">
        <v>2016</v>
      </c>
      <c r="V73" s="2">
        <v>153</v>
      </c>
      <c r="W73" s="2">
        <v>66</v>
      </c>
      <c r="X73" s="2">
        <v>219</v>
      </c>
      <c r="Y73" s="2">
        <v>2016</v>
      </c>
      <c r="Z73" s="2">
        <v>219</v>
      </c>
      <c r="AA73" s="2">
        <v>0</v>
      </c>
      <c r="AB73" s="2">
        <v>219</v>
      </c>
    </row>
    <row r="74" spans="3:28" x14ac:dyDescent="0.35">
      <c r="C74" s="15"/>
      <c r="D74" s="15"/>
      <c r="F74" s="3"/>
      <c r="G74" s="15"/>
      <c r="H74" s="15"/>
      <c r="J74" s="3"/>
      <c r="K74" s="2"/>
      <c r="L74" s="2"/>
      <c r="N74" s="3"/>
      <c r="Q74" s="2">
        <v>2017</v>
      </c>
      <c r="R74" s="2">
        <v>17117</v>
      </c>
      <c r="S74" s="2">
        <v>171</v>
      </c>
      <c r="T74" s="2">
        <v>17288</v>
      </c>
      <c r="U74" s="2">
        <v>2017</v>
      </c>
      <c r="V74" s="2">
        <v>122</v>
      </c>
      <c r="W74" s="2">
        <v>49</v>
      </c>
      <c r="X74" s="2">
        <v>171</v>
      </c>
      <c r="Y74" s="2">
        <v>2017</v>
      </c>
      <c r="Z74" s="2">
        <v>163</v>
      </c>
      <c r="AA74" s="2">
        <v>8</v>
      </c>
      <c r="AB74" s="2">
        <v>171</v>
      </c>
    </row>
    <row r="75" spans="3:28" x14ac:dyDescent="0.35">
      <c r="C75" s="6" t="s">
        <v>3</v>
      </c>
      <c r="D75" s="6">
        <v>251186</v>
      </c>
      <c r="E75" s="6">
        <v>2886</v>
      </c>
      <c r="F75" s="6">
        <v>254072</v>
      </c>
      <c r="G75" s="6" t="s">
        <v>3</v>
      </c>
      <c r="H75" s="6">
        <v>2744</v>
      </c>
      <c r="I75" s="6">
        <v>142</v>
      </c>
      <c r="J75" s="6">
        <v>2886</v>
      </c>
      <c r="K75" s="2" t="s">
        <v>3</v>
      </c>
      <c r="L75" s="2">
        <v>2805</v>
      </c>
      <c r="M75" s="2">
        <v>81</v>
      </c>
      <c r="N75" s="2">
        <v>2886</v>
      </c>
      <c r="Q75" s="2">
        <v>2018</v>
      </c>
      <c r="R75" s="2">
        <v>22688</v>
      </c>
      <c r="S75" s="2">
        <v>119</v>
      </c>
      <c r="T75" s="2">
        <v>22807</v>
      </c>
      <c r="U75" s="2">
        <v>2018</v>
      </c>
      <c r="V75" s="2">
        <v>89</v>
      </c>
      <c r="W75" s="2">
        <v>30</v>
      </c>
      <c r="X75" s="2">
        <v>119</v>
      </c>
      <c r="Y75" s="2">
        <v>2018</v>
      </c>
      <c r="Z75" s="2">
        <v>103</v>
      </c>
      <c r="AA75" s="2">
        <v>16</v>
      </c>
      <c r="AB75" s="2">
        <v>119</v>
      </c>
    </row>
    <row r="76" spans="3:28" x14ac:dyDescent="0.35">
      <c r="C76" s="7"/>
      <c r="D76" s="6"/>
      <c r="E76" s="6"/>
      <c r="F76" s="6"/>
      <c r="G76" s="6"/>
      <c r="H76" s="7"/>
      <c r="I76" s="7"/>
      <c r="J76" s="7"/>
      <c r="K76" s="6"/>
      <c r="L76" s="6"/>
      <c r="M76" s="6"/>
      <c r="N76" s="7"/>
      <c r="Q76" s="2">
        <v>2019</v>
      </c>
      <c r="R76" s="2">
        <v>19180</v>
      </c>
      <c r="S76" s="2">
        <v>150</v>
      </c>
      <c r="T76" s="2">
        <v>19330</v>
      </c>
      <c r="U76" s="2">
        <v>2019</v>
      </c>
      <c r="V76" s="2">
        <v>145</v>
      </c>
      <c r="W76" s="2">
        <v>5</v>
      </c>
      <c r="X76" s="2">
        <v>150</v>
      </c>
      <c r="Y76" s="2">
        <v>2019</v>
      </c>
      <c r="Z76" s="2">
        <v>148</v>
      </c>
      <c r="AA76" s="2">
        <v>2</v>
      </c>
      <c r="AB76" s="2">
        <v>150</v>
      </c>
    </row>
    <row r="77" spans="3:28" x14ac:dyDescent="0.35">
      <c r="D77" s="11"/>
      <c r="E77" s="11"/>
      <c r="F77" s="11"/>
      <c r="G77" s="11"/>
      <c r="K77" s="11"/>
      <c r="L77" s="11"/>
      <c r="M77" s="11"/>
      <c r="Q77" s="2">
        <v>2020</v>
      </c>
      <c r="R77" s="2">
        <v>16483</v>
      </c>
      <c r="S77" s="2">
        <v>108</v>
      </c>
      <c r="T77" s="2">
        <v>16591</v>
      </c>
      <c r="U77" s="2">
        <v>2020</v>
      </c>
      <c r="V77" s="2">
        <v>101</v>
      </c>
      <c r="W77" s="2">
        <v>7</v>
      </c>
      <c r="X77" s="2">
        <v>108</v>
      </c>
      <c r="Y77" s="2">
        <v>2020</v>
      </c>
      <c r="Z77" s="2">
        <v>104</v>
      </c>
      <c r="AA77" s="2">
        <v>4</v>
      </c>
      <c r="AB77" s="2">
        <v>108</v>
      </c>
    </row>
    <row r="78" spans="3:28" x14ac:dyDescent="0.35">
      <c r="D78" s="11"/>
      <c r="E78" s="11"/>
      <c r="F78" s="11"/>
      <c r="G78" s="11"/>
      <c r="K78" s="11"/>
      <c r="L78" s="11"/>
      <c r="M78" s="11"/>
      <c r="Q78" s="2">
        <v>2021</v>
      </c>
      <c r="R78" s="2">
        <v>17913</v>
      </c>
      <c r="S78" s="2">
        <v>130</v>
      </c>
      <c r="T78" s="2">
        <v>18043</v>
      </c>
      <c r="U78" s="2">
        <v>2021</v>
      </c>
      <c r="V78" s="2">
        <v>126</v>
      </c>
      <c r="W78" s="2">
        <v>4</v>
      </c>
      <c r="X78" s="2">
        <v>130</v>
      </c>
      <c r="Y78" s="2">
        <v>2021</v>
      </c>
      <c r="Z78" s="2">
        <v>126</v>
      </c>
      <c r="AA78" s="2">
        <v>4</v>
      </c>
      <c r="AB78" s="2">
        <v>130</v>
      </c>
    </row>
    <row r="79" spans="3:28" x14ac:dyDescent="0.35">
      <c r="D79" s="11"/>
      <c r="E79" s="11"/>
      <c r="F79" s="11"/>
      <c r="G79" s="11"/>
      <c r="K79" s="11"/>
      <c r="L79" s="11"/>
      <c r="M79" s="11"/>
      <c r="Q79" s="2">
        <v>2022</v>
      </c>
      <c r="R79" s="2">
        <v>17531</v>
      </c>
      <c r="S79" s="2">
        <v>124</v>
      </c>
      <c r="T79" s="2">
        <v>17655</v>
      </c>
      <c r="U79" s="2">
        <v>2022</v>
      </c>
      <c r="V79" s="2">
        <v>119</v>
      </c>
      <c r="W79" s="2">
        <v>5</v>
      </c>
      <c r="X79" s="2">
        <v>124</v>
      </c>
      <c r="Y79" s="2">
        <v>2022</v>
      </c>
      <c r="Z79" s="2">
        <v>120</v>
      </c>
      <c r="AA79" s="2">
        <v>4</v>
      </c>
      <c r="AB79" s="2">
        <v>124</v>
      </c>
    </row>
    <row r="80" spans="3:28" x14ac:dyDescent="0.35">
      <c r="D80" s="11"/>
      <c r="E80" s="11"/>
      <c r="F80" s="11"/>
      <c r="G80" s="11"/>
      <c r="K80" s="11"/>
      <c r="L80" s="11"/>
      <c r="M80" s="11"/>
      <c r="Q80" s="2">
        <v>2023</v>
      </c>
      <c r="R80" s="2">
        <v>16702</v>
      </c>
      <c r="S80" s="2">
        <v>153</v>
      </c>
      <c r="T80" s="2">
        <v>16855</v>
      </c>
      <c r="U80" s="2">
        <v>2023</v>
      </c>
      <c r="V80" s="2">
        <v>151</v>
      </c>
      <c r="W80" s="2">
        <v>2</v>
      </c>
      <c r="X80" s="2">
        <v>153</v>
      </c>
      <c r="Y80" s="2">
        <v>2023</v>
      </c>
      <c r="Z80" s="2">
        <v>151</v>
      </c>
      <c r="AA80" s="2">
        <v>2</v>
      </c>
      <c r="AB80" s="2">
        <v>153</v>
      </c>
    </row>
    <row r="81" spans="3:29" x14ac:dyDescent="0.35">
      <c r="D81" s="11"/>
      <c r="E81" s="11"/>
      <c r="F81" s="11"/>
      <c r="G81" s="11"/>
      <c r="K81" s="11"/>
      <c r="L81" s="11"/>
      <c r="M81" s="11"/>
      <c r="Q81" s="2"/>
      <c r="R81" s="2"/>
      <c r="T81" s="3"/>
      <c r="U81" s="2"/>
      <c r="V81" s="2"/>
      <c r="X81" s="3"/>
      <c r="Y81" s="2"/>
      <c r="Z81" s="2"/>
      <c r="AB81" s="3"/>
    </row>
    <row r="82" spans="3:29" x14ac:dyDescent="0.35">
      <c r="D82" s="11"/>
      <c r="E82" s="11"/>
      <c r="F82" s="11"/>
      <c r="G82" s="11"/>
      <c r="K82" s="11"/>
      <c r="L82" s="11"/>
      <c r="M82" s="11"/>
      <c r="Q82" s="2" t="s">
        <v>3</v>
      </c>
      <c r="R82" s="2">
        <v>342014</v>
      </c>
      <c r="S82" s="2">
        <v>4468</v>
      </c>
      <c r="T82" s="2">
        <v>346482</v>
      </c>
      <c r="U82" s="2" t="s">
        <v>3</v>
      </c>
      <c r="V82" s="2" t="s">
        <v>63</v>
      </c>
      <c r="W82" s="2">
        <v>321</v>
      </c>
      <c r="X82" s="2" t="s">
        <v>61</v>
      </c>
      <c r="Y82" s="2" t="s">
        <v>3</v>
      </c>
      <c r="Z82" s="2" t="s">
        <v>64</v>
      </c>
      <c r="AA82" s="2">
        <v>147</v>
      </c>
      <c r="AB82" s="2" t="s">
        <v>61</v>
      </c>
    </row>
    <row r="83" spans="3:29" x14ac:dyDescent="0.35">
      <c r="D83" s="11"/>
      <c r="E83" s="11"/>
      <c r="F83" s="11"/>
      <c r="G83" s="11"/>
      <c r="K83" s="11"/>
      <c r="L83" s="11"/>
      <c r="M83" s="11"/>
    </row>
    <row r="84" spans="3:29" x14ac:dyDescent="0.35">
      <c r="D84" s="11"/>
      <c r="E84" s="11"/>
      <c r="F84" s="11"/>
      <c r="G84" s="11"/>
      <c r="K84" s="11"/>
      <c r="L84" s="11"/>
      <c r="M84" s="11"/>
    </row>
    <row r="85" spans="3:29" x14ac:dyDescent="0.35">
      <c r="D85" s="11"/>
      <c r="E85" s="11"/>
      <c r="F85" s="11"/>
      <c r="G85" s="11"/>
      <c r="K85" s="11"/>
      <c r="L85" s="11"/>
      <c r="M85" s="11"/>
    </row>
    <row r="86" spans="3:29" x14ac:dyDescent="0.35">
      <c r="C86" s="11"/>
      <c r="D86" s="11"/>
      <c r="E86" s="11"/>
      <c r="F86" s="11"/>
      <c r="J86" s="11"/>
      <c r="K86" s="11"/>
      <c r="L86" s="11"/>
      <c r="M86" s="11"/>
    </row>
    <row r="87" spans="3:29" x14ac:dyDescent="0.35">
      <c r="C87" t="s">
        <v>65</v>
      </c>
      <c r="D87" s="11"/>
      <c r="E87" s="11"/>
      <c r="F87" s="11"/>
      <c r="J87" s="11"/>
      <c r="K87" s="11"/>
      <c r="L87" s="11"/>
      <c r="M87" s="11"/>
      <c r="Q87" t="s">
        <v>69</v>
      </c>
    </row>
    <row r="88" spans="3:29" ht="43.5" x14ac:dyDescent="0.35">
      <c r="C88" s="11" t="s">
        <v>27</v>
      </c>
      <c r="F88" t="s">
        <v>25</v>
      </c>
      <c r="G88" s="11"/>
      <c r="H88" s="11"/>
      <c r="I88" t="s">
        <v>23</v>
      </c>
      <c r="L88" t="s">
        <v>19</v>
      </c>
      <c r="M88" s="11"/>
      <c r="N88" s="11"/>
      <c r="O88" t="s">
        <v>24</v>
      </c>
      <c r="Q88" s="11" t="s">
        <v>27</v>
      </c>
      <c r="T88" t="s">
        <v>25</v>
      </c>
      <c r="U88" s="11"/>
      <c r="V88" s="11"/>
      <c r="W88" t="s">
        <v>23</v>
      </c>
      <c r="Z88" t="s">
        <v>19</v>
      </c>
      <c r="AA88" s="11"/>
      <c r="AB88" s="11"/>
      <c r="AC88" t="s">
        <v>24</v>
      </c>
    </row>
    <row r="89" spans="3:29" x14ac:dyDescent="0.35">
      <c r="F89" s="11"/>
      <c r="G89" s="11"/>
      <c r="H89" s="11"/>
      <c r="L89" s="11"/>
      <c r="M89" s="11"/>
      <c r="N89" s="11"/>
    </row>
    <row r="90" spans="3:29" x14ac:dyDescent="0.35">
      <c r="C90" s="2" t="s">
        <v>2</v>
      </c>
      <c r="D90" s="2" t="s">
        <v>5</v>
      </c>
      <c r="E90" s="2" t="s">
        <v>6</v>
      </c>
      <c r="F90" s="2" t="s">
        <v>2</v>
      </c>
      <c r="G90" s="2" t="s">
        <v>5</v>
      </c>
      <c r="H90" s="2" t="s">
        <v>6</v>
      </c>
      <c r="I90" s="6" t="s">
        <v>2</v>
      </c>
      <c r="J90" s="6" t="s">
        <v>5</v>
      </c>
      <c r="K90" s="6" t="s">
        <v>6</v>
      </c>
      <c r="L90" s="6" t="s">
        <v>2</v>
      </c>
      <c r="M90" s="6" t="s">
        <v>5</v>
      </c>
      <c r="N90" s="6" t="s">
        <v>6</v>
      </c>
      <c r="O90" s="6" t="s">
        <v>7</v>
      </c>
      <c r="P90" s="11"/>
      <c r="Q90" s="6" t="s">
        <v>2</v>
      </c>
      <c r="R90" s="6" t="s">
        <v>5</v>
      </c>
      <c r="S90" s="6" t="s">
        <v>6</v>
      </c>
      <c r="T90" s="6" t="s">
        <v>2</v>
      </c>
      <c r="U90" s="6" t="s">
        <v>5</v>
      </c>
      <c r="V90" s="6" t="s">
        <v>6</v>
      </c>
      <c r="W90" s="6" t="s">
        <v>2</v>
      </c>
      <c r="X90" s="6" t="s">
        <v>5</v>
      </c>
      <c r="Y90" s="28" t="s">
        <v>6</v>
      </c>
      <c r="Z90" s="6" t="s">
        <v>2</v>
      </c>
      <c r="AA90" s="6" t="s">
        <v>5</v>
      </c>
      <c r="AB90" s="6" t="s">
        <v>6</v>
      </c>
      <c r="AC90" s="6" t="s">
        <v>7</v>
      </c>
    </row>
    <row r="91" spans="3:29" x14ac:dyDescent="0.35">
      <c r="C91" s="2"/>
      <c r="E91" s="3"/>
      <c r="F91" s="2"/>
      <c r="H91" s="3"/>
      <c r="I91" s="7"/>
      <c r="J91" s="7"/>
      <c r="K91" s="7"/>
      <c r="L91" s="6"/>
      <c r="M91" s="6"/>
      <c r="N91" s="7"/>
      <c r="O91" s="7"/>
      <c r="Q91" s="6"/>
      <c r="R91" s="7"/>
      <c r="S91" s="7"/>
      <c r="T91" s="6"/>
      <c r="U91" s="7"/>
      <c r="V91" s="7"/>
      <c r="W91" s="7"/>
      <c r="X91" s="7"/>
      <c r="Y91" s="27"/>
      <c r="Z91" s="7"/>
      <c r="AA91" s="7"/>
      <c r="AB91" s="7"/>
      <c r="AC91" s="7"/>
    </row>
    <row r="92" spans="3:29" x14ac:dyDescent="0.35">
      <c r="C92" s="2">
        <v>2005</v>
      </c>
      <c r="D92" s="18">
        <v>883.71789999999999</v>
      </c>
      <c r="E92" s="2">
        <v>3067</v>
      </c>
      <c r="F92" s="2">
        <v>2005</v>
      </c>
      <c r="G92" s="18">
        <v>0.6468526</v>
      </c>
      <c r="H92" s="2">
        <v>13</v>
      </c>
      <c r="I92" s="6">
        <v>2005</v>
      </c>
      <c r="J92" s="13">
        <v>0</v>
      </c>
      <c r="K92" s="6">
        <v>0</v>
      </c>
      <c r="L92" s="6">
        <v>2005</v>
      </c>
      <c r="M92" s="13">
        <v>0</v>
      </c>
      <c r="N92" s="6">
        <v>0</v>
      </c>
      <c r="O92" s="7">
        <v>0</v>
      </c>
      <c r="Q92" s="6">
        <v>2005</v>
      </c>
      <c r="R92" s="13">
        <v>940.18550000000005</v>
      </c>
      <c r="S92" s="6">
        <v>3208</v>
      </c>
      <c r="T92" s="6">
        <v>2005</v>
      </c>
      <c r="U92" s="13">
        <v>0.6468526</v>
      </c>
      <c r="V92" s="6">
        <v>13</v>
      </c>
      <c r="W92" s="6">
        <v>2005</v>
      </c>
      <c r="X92" s="13">
        <v>0</v>
      </c>
      <c r="Y92" s="28">
        <v>0</v>
      </c>
      <c r="Z92" s="6">
        <v>2005</v>
      </c>
      <c r="AA92" s="13">
        <v>0</v>
      </c>
      <c r="AB92" s="6">
        <v>0</v>
      </c>
      <c r="AC92" s="6">
        <v>0</v>
      </c>
    </row>
    <row r="93" spans="3:29" x14ac:dyDescent="0.35">
      <c r="C93" s="2">
        <v>2006</v>
      </c>
      <c r="D93" s="18">
        <v>1102.2149999999999</v>
      </c>
      <c r="E93" s="2">
        <v>4563</v>
      </c>
      <c r="F93" s="2">
        <v>2006</v>
      </c>
      <c r="G93" s="18">
        <v>1.095728</v>
      </c>
      <c r="H93" s="2">
        <v>28</v>
      </c>
      <c r="I93" s="6">
        <v>2006</v>
      </c>
      <c r="J93" s="13">
        <v>0</v>
      </c>
      <c r="K93" s="6">
        <v>0</v>
      </c>
      <c r="L93" s="6">
        <v>2006</v>
      </c>
      <c r="M93" s="13">
        <v>0</v>
      </c>
      <c r="N93" s="6">
        <v>0</v>
      </c>
      <c r="O93" s="7">
        <v>0</v>
      </c>
      <c r="Q93" s="6">
        <v>2006</v>
      </c>
      <c r="R93" s="13">
        <v>1309.558</v>
      </c>
      <c r="S93" s="6">
        <v>4967</v>
      </c>
      <c r="T93" s="6">
        <v>2006</v>
      </c>
      <c r="U93" s="13">
        <v>1.0965309999999999</v>
      </c>
      <c r="V93" s="6">
        <v>29</v>
      </c>
      <c r="W93" s="6">
        <v>2006</v>
      </c>
      <c r="X93" s="13">
        <v>0</v>
      </c>
      <c r="Y93" s="28">
        <v>0</v>
      </c>
      <c r="Z93" s="6">
        <v>2006</v>
      </c>
      <c r="AA93" s="13">
        <v>0</v>
      </c>
      <c r="AB93" s="6">
        <v>0</v>
      </c>
      <c r="AC93" s="6">
        <v>0</v>
      </c>
    </row>
    <row r="94" spans="3:29" x14ac:dyDescent="0.35">
      <c r="C94" s="2">
        <v>2007</v>
      </c>
      <c r="D94" s="18">
        <v>988.13070000000005</v>
      </c>
      <c r="E94" s="2">
        <v>3631</v>
      </c>
      <c r="F94" s="2">
        <v>2007</v>
      </c>
      <c r="G94" s="18">
        <v>1.070597</v>
      </c>
      <c r="H94" s="2">
        <v>23</v>
      </c>
      <c r="I94" s="6">
        <v>2007</v>
      </c>
      <c r="J94" s="13">
        <v>0</v>
      </c>
      <c r="K94" s="6">
        <v>0</v>
      </c>
      <c r="L94" s="6">
        <v>2007</v>
      </c>
      <c r="M94" s="13">
        <v>0</v>
      </c>
      <c r="N94" s="6">
        <v>0</v>
      </c>
      <c r="O94" s="7">
        <v>0</v>
      </c>
      <c r="Q94" s="16">
        <v>2007</v>
      </c>
      <c r="R94" s="24">
        <v>4055.3609999999999</v>
      </c>
      <c r="S94" s="16">
        <v>4269</v>
      </c>
      <c r="T94" s="16">
        <v>2007</v>
      </c>
      <c r="U94" s="24">
        <v>1.2205969999999999</v>
      </c>
      <c r="V94" s="16">
        <v>24</v>
      </c>
      <c r="W94" s="33">
        <v>2007</v>
      </c>
      <c r="X94" s="52">
        <v>0</v>
      </c>
      <c r="Y94" s="54">
        <v>0</v>
      </c>
      <c r="Z94" s="6">
        <v>2007</v>
      </c>
      <c r="AA94" s="13">
        <v>0</v>
      </c>
      <c r="AB94" s="6">
        <v>0</v>
      </c>
      <c r="AC94" s="6">
        <v>0</v>
      </c>
    </row>
    <row r="95" spans="3:29" x14ac:dyDescent="0.35">
      <c r="C95" s="2">
        <v>2008</v>
      </c>
      <c r="D95" s="18">
        <v>1699.289</v>
      </c>
      <c r="E95" s="2">
        <v>9001</v>
      </c>
      <c r="F95" s="2">
        <v>2008</v>
      </c>
      <c r="G95" s="18">
        <v>20.04927</v>
      </c>
      <c r="H95" s="2">
        <v>33</v>
      </c>
      <c r="I95" s="6">
        <v>2008</v>
      </c>
      <c r="J95" s="13">
        <v>0</v>
      </c>
      <c r="K95" s="6">
        <v>0</v>
      </c>
      <c r="L95" s="6">
        <v>2008</v>
      </c>
      <c r="M95" s="13">
        <v>0</v>
      </c>
      <c r="N95" s="6">
        <v>0</v>
      </c>
      <c r="O95" s="7">
        <v>0</v>
      </c>
      <c r="Q95" s="2">
        <v>2008</v>
      </c>
      <c r="R95" s="18">
        <v>5645.942</v>
      </c>
      <c r="S95" s="2">
        <v>10349</v>
      </c>
      <c r="T95" s="2">
        <v>2008</v>
      </c>
      <c r="U95" s="18">
        <v>38.35219</v>
      </c>
      <c r="V95" s="2">
        <v>37</v>
      </c>
      <c r="W95" s="23">
        <v>2008</v>
      </c>
      <c r="X95" s="13">
        <v>0</v>
      </c>
      <c r="Y95" s="28">
        <v>0</v>
      </c>
      <c r="Z95" s="6">
        <v>2008</v>
      </c>
      <c r="AA95" s="13">
        <v>0</v>
      </c>
      <c r="AB95" s="6">
        <v>0</v>
      </c>
      <c r="AC95" s="6">
        <v>0</v>
      </c>
    </row>
    <row r="96" spans="3:29" x14ac:dyDescent="0.35">
      <c r="C96" s="2">
        <v>2009</v>
      </c>
      <c r="D96" s="18">
        <v>2395.2089999999998</v>
      </c>
      <c r="E96" s="2">
        <v>15690</v>
      </c>
      <c r="F96" s="2">
        <v>2009</v>
      </c>
      <c r="G96" s="18">
        <v>2.8399779999999999</v>
      </c>
      <c r="H96" s="2">
        <v>58</v>
      </c>
      <c r="I96" s="2">
        <v>2009</v>
      </c>
      <c r="J96" s="18">
        <v>0</v>
      </c>
      <c r="K96" s="2">
        <v>0</v>
      </c>
      <c r="L96" s="6">
        <v>2009</v>
      </c>
      <c r="M96" s="13">
        <v>0</v>
      </c>
      <c r="N96" s="6">
        <v>0</v>
      </c>
      <c r="O96" s="7">
        <v>0</v>
      </c>
      <c r="Q96" s="2">
        <v>2009</v>
      </c>
      <c r="R96" s="18">
        <v>3659.7469999999998</v>
      </c>
      <c r="S96" s="2">
        <v>17901</v>
      </c>
      <c r="T96" s="2">
        <v>2009</v>
      </c>
      <c r="U96" s="18">
        <v>23.497679999999999</v>
      </c>
      <c r="V96" s="2">
        <v>134</v>
      </c>
      <c r="W96" s="23">
        <v>2009</v>
      </c>
      <c r="X96" s="13">
        <v>0</v>
      </c>
      <c r="Y96" s="28">
        <v>0</v>
      </c>
      <c r="Z96" s="6">
        <v>2009</v>
      </c>
      <c r="AA96" s="13">
        <v>0</v>
      </c>
      <c r="AB96" s="6">
        <v>0</v>
      </c>
      <c r="AC96" s="6">
        <v>0</v>
      </c>
    </row>
    <row r="97" spans="3:29" x14ac:dyDescent="0.35">
      <c r="C97" s="2">
        <v>2010</v>
      </c>
      <c r="D97" s="18">
        <v>1653.566</v>
      </c>
      <c r="E97" s="2">
        <v>19520</v>
      </c>
      <c r="F97" s="2">
        <v>2010</v>
      </c>
      <c r="G97" s="18">
        <v>1.71482</v>
      </c>
      <c r="H97" s="2">
        <v>85</v>
      </c>
      <c r="I97" s="2">
        <v>2010</v>
      </c>
      <c r="J97" s="35">
        <v>0</v>
      </c>
      <c r="K97" s="3">
        <v>0</v>
      </c>
      <c r="L97" s="6">
        <v>2010</v>
      </c>
      <c r="M97" s="13">
        <v>0</v>
      </c>
      <c r="N97" s="7">
        <v>0</v>
      </c>
      <c r="O97" s="7">
        <v>0</v>
      </c>
      <c r="Q97" s="2">
        <v>2010</v>
      </c>
      <c r="R97" s="18">
        <v>1917.509</v>
      </c>
      <c r="S97" s="2">
        <v>21790</v>
      </c>
      <c r="T97" s="2">
        <v>2010</v>
      </c>
      <c r="U97" s="18">
        <v>2.2618200000000002</v>
      </c>
      <c r="V97" s="2">
        <v>123</v>
      </c>
      <c r="W97" s="23">
        <v>2010</v>
      </c>
      <c r="X97" s="13">
        <v>0</v>
      </c>
      <c r="Y97" s="27">
        <v>0</v>
      </c>
      <c r="Z97" s="6">
        <v>2010</v>
      </c>
      <c r="AA97" s="13">
        <v>0</v>
      </c>
      <c r="AB97" s="7">
        <v>0</v>
      </c>
      <c r="AC97" s="6">
        <v>0</v>
      </c>
    </row>
    <row r="98" spans="3:29" x14ac:dyDescent="0.35">
      <c r="C98" s="2">
        <v>2011</v>
      </c>
      <c r="D98" s="18">
        <v>615.77020000000005</v>
      </c>
      <c r="E98" s="2">
        <v>13130</v>
      </c>
      <c r="F98" s="2">
        <v>2011</v>
      </c>
      <c r="G98" s="18">
        <v>1.31809</v>
      </c>
      <c r="H98" s="2">
        <v>89</v>
      </c>
      <c r="I98" s="2">
        <v>2011</v>
      </c>
      <c r="J98" s="18">
        <v>6.7338999999999996E-2</v>
      </c>
      <c r="K98" s="2">
        <v>6</v>
      </c>
      <c r="L98" s="2">
        <v>2011</v>
      </c>
      <c r="M98" s="18">
        <v>4.0099999999999997E-2</v>
      </c>
      <c r="N98" s="2">
        <v>3</v>
      </c>
      <c r="O98" s="8">
        <f>M98/G98*100</f>
        <v>3.0422808761161981</v>
      </c>
      <c r="P98" s="10"/>
      <c r="Q98" s="2">
        <v>2011</v>
      </c>
      <c r="R98" s="18">
        <v>757.69290000000001</v>
      </c>
      <c r="S98" s="2">
        <v>14706</v>
      </c>
      <c r="T98" s="2">
        <v>2011</v>
      </c>
      <c r="U98" s="18">
        <v>1.4116329999999999</v>
      </c>
      <c r="V98" s="2">
        <v>96</v>
      </c>
      <c r="W98" s="23">
        <v>2011</v>
      </c>
      <c r="X98" s="13">
        <v>6.7338999999999996E-2</v>
      </c>
      <c r="Y98" s="28">
        <v>6</v>
      </c>
      <c r="Z98" s="6">
        <v>2011</v>
      </c>
      <c r="AA98" s="13">
        <v>4.0099999999999997E-2</v>
      </c>
      <c r="AB98" s="6">
        <v>3</v>
      </c>
      <c r="AC98" s="8">
        <f>AA98/U98*100</f>
        <v>2.8406816785949323</v>
      </c>
    </row>
    <row r="99" spans="3:29" x14ac:dyDescent="0.35">
      <c r="C99" s="2">
        <v>2012</v>
      </c>
      <c r="D99" s="18">
        <v>1313.691</v>
      </c>
      <c r="E99" s="2">
        <v>12172</v>
      </c>
      <c r="F99" s="2">
        <v>2012</v>
      </c>
      <c r="G99" s="18">
        <v>4.7119460000000002</v>
      </c>
      <c r="H99" s="2">
        <v>113</v>
      </c>
      <c r="I99" s="2">
        <v>2012</v>
      </c>
      <c r="J99" s="18">
        <v>2.6464509999999999</v>
      </c>
      <c r="K99" s="2">
        <v>9</v>
      </c>
      <c r="L99" s="2">
        <v>2012</v>
      </c>
      <c r="M99" s="18">
        <v>2.4845510000000002</v>
      </c>
      <c r="N99" s="2">
        <v>4</v>
      </c>
      <c r="O99" s="8">
        <f>M99/G99*100</f>
        <v>52.728766416253507</v>
      </c>
      <c r="P99" s="10"/>
      <c r="Q99" s="2">
        <v>2012</v>
      </c>
      <c r="R99" s="18">
        <v>2537.2269999999999</v>
      </c>
      <c r="S99" s="2">
        <v>14529</v>
      </c>
      <c r="T99" s="2">
        <v>2012</v>
      </c>
      <c r="U99" s="18">
        <v>7.4560769999999996</v>
      </c>
      <c r="V99" s="2">
        <v>124</v>
      </c>
      <c r="W99" s="23">
        <v>2012</v>
      </c>
      <c r="X99" s="13">
        <v>2.6464509999999999</v>
      </c>
      <c r="Y99" s="28">
        <v>9</v>
      </c>
      <c r="Z99" s="6">
        <v>2012</v>
      </c>
      <c r="AA99" s="13">
        <v>2.4845510000000002</v>
      </c>
      <c r="AB99" s="6">
        <v>4</v>
      </c>
      <c r="AC99" s="8">
        <f>AA99/U99*100</f>
        <v>33.322496535376452</v>
      </c>
    </row>
    <row r="100" spans="3:29" x14ac:dyDescent="0.35">
      <c r="C100" s="2">
        <v>2013</v>
      </c>
      <c r="D100" s="18">
        <v>2118.48</v>
      </c>
      <c r="E100" s="2">
        <v>18948</v>
      </c>
      <c r="F100" s="2">
        <v>2013</v>
      </c>
      <c r="G100" s="18">
        <v>7.104368</v>
      </c>
      <c r="H100" s="2">
        <v>269</v>
      </c>
      <c r="I100" s="2">
        <v>2013</v>
      </c>
      <c r="J100" s="18">
        <v>0.38154480000000002</v>
      </c>
      <c r="K100" s="2">
        <v>8</v>
      </c>
      <c r="L100" s="2">
        <v>2013</v>
      </c>
      <c r="M100" s="18">
        <v>0.31862000000000001</v>
      </c>
      <c r="N100" s="2">
        <v>4</v>
      </c>
      <c r="O100" s="8">
        <f t="shared" ref="O100:O112" si="0">M100/G100*100</f>
        <v>4.4848465056990294</v>
      </c>
      <c r="P100" s="10"/>
      <c r="Q100" s="2">
        <v>2013</v>
      </c>
      <c r="R100" s="18">
        <v>4166.5820000000003</v>
      </c>
      <c r="S100" s="2">
        <v>21653</v>
      </c>
      <c r="T100" s="2">
        <v>2013</v>
      </c>
      <c r="U100" s="18">
        <v>30.50515</v>
      </c>
      <c r="V100" s="2">
        <v>283</v>
      </c>
      <c r="W100" s="2">
        <v>2013</v>
      </c>
      <c r="X100" s="24">
        <v>0.38154480000000002</v>
      </c>
      <c r="Y100" s="33">
        <v>8</v>
      </c>
      <c r="Z100" s="6">
        <v>2013</v>
      </c>
      <c r="AA100" s="13">
        <v>0.31862000000000001</v>
      </c>
      <c r="AB100" s="6">
        <v>4</v>
      </c>
      <c r="AC100" s="8">
        <f t="shared" ref="AC100:AC112" si="1">AA100/U100*100</f>
        <v>1.0444793747940921</v>
      </c>
    </row>
    <row r="101" spans="3:29" x14ac:dyDescent="0.35">
      <c r="C101" s="2">
        <v>2014</v>
      </c>
      <c r="D101" s="18">
        <v>1654.6479999999999</v>
      </c>
      <c r="E101" s="2">
        <v>19939</v>
      </c>
      <c r="F101" s="2">
        <v>2014</v>
      </c>
      <c r="G101" s="18">
        <v>6.1639939999999998</v>
      </c>
      <c r="H101" s="2">
        <v>233</v>
      </c>
      <c r="I101" s="2">
        <v>2014</v>
      </c>
      <c r="J101" s="18">
        <v>1.560535</v>
      </c>
      <c r="K101" s="2">
        <v>12</v>
      </c>
      <c r="L101" s="2">
        <v>2014</v>
      </c>
      <c r="M101" s="18">
        <v>1.4210199999999999</v>
      </c>
      <c r="N101" s="2">
        <v>4</v>
      </c>
      <c r="O101" s="8">
        <f t="shared" si="0"/>
        <v>23.053559104697378</v>
      </c>
      <c r="P101" s="10"/>
      <c r="Q101" s="2">
        <v>2014</v>
      </c>
      <c r="R101" s="18">
        <v>2733.5129999999999</v>
      </c>
      <c r="S101" s="2">
        <v>22907</v>
      </c>
      <c r="T101" s="2">
        <v>2014</v>
      </c>
      <c r="U101" s="18">
        <v>7.1157360000000001</v>
      </c>
      <c r="V101" s="2">
        <v>250</v>
      </c>
      <c r="W101" s="2">
        <v>2014</v>
      </c>
      <c r="X101" s="18">
        <v>1.7731349999999999</v>
      </c>
      <c r="Y101" s="23">
        <v>15</v>
      </c>
      <c r="Z101" s="6">
        <v>2014</v>
      </c>
      <c r="AA101" s="13">
        <v>1.52102</v>
      </c>
      <c r="AB101" s="6">
        <v>5</v>
      </c>
      <c r="AC101" s="8">
        <f t="shared" si="1"/>
        <v>21.375441697106247</v>
      </c>
    </row>
    <row r="102" spans="3:29" x14ac:dyDescent="0.35">
      <c r="C102" s="2">
        <v>2015</v>
      </c>
      <c r="D102" s="18">
        <v>1455.338</v>
      </c>
      <c r="E102" s="2">
        <v>19307</v>
      </c>
      <c r="F102" s="2">
        <v>2015</v>
      </c>
      <c r="G102" s="18">
        <v>11.764340000000001</v>
      </c>
      <c r="H102" s="2">
        <v>195</v>
      </c>
      <c r="I102" s="2">
        <v>2015</v>
      </c>
      <c r="J102" s="18">
        <v>6.3572189999999997</v>
      </c>
      <c r="K102" s="2">
        <v>26</v>
      </c>
      <c r="L102" s="2">
        <v>2015</v>
      </c>
      <c r="M102" s="18">
        <v>5.7747549999999999</v>
      </c>
      <c r="N102" s="2">
        <v>16</v>
      </c>
      <c r="O102" s="8">
        <f t="shared" si="0"/>
        <v>49.086944103961628</v>
      </c>
      <c r="P102" s="10"/>
      <c r="Q102" s="2">
        <v>2015</v>
      </c>
      <c r="R102" s="18">
        <v>8183.8720000000003</v>
      </c>
      <c r="S102" s="2">
        <v>22812</v>
      </c>
      <c r="T102" s="2">
        <v>2015</v>
      </c>
      <c r="U102" s="18">
        <v>71.233050000000006</v>
      </c>
      <c r="V102" s="2">
        <v>230</v>
      </c>
      <c r="W102" s="2">
        <v>2015</v>
      </c>
      <c r="X102" s="18">
        <v>8.5617190000000001</v>
      </c>
      <c r="Y102" s="23">
        <v>30</v>
      </c>
      <c r="Z102" s="6">
        <v>2015</v>
      </c>
      <c r="AA102" s="13">
        <v>7.6547549999999998</v>
      </c>
      <c r="AB102" s="6">
        <v>18</v>
      </c>
      <c r="AC102" s="8">
        <f t="shared" si="1"/>
        <v>10.746072223497379</v>
      </c>
    </row>
    <row r="103" spans="3:29" x14ac:dyDescent="0.35">
      <c r="C103" s="2">
        <v>2016</v>
      </c>
      <c r="D103" s="18">
        <v>1706.873</v>
      </c>
      <c r="E103" s="2">
        <v>13670</v>
      </c>
      <c r="F103" s="2">
        <v>2016</v>
      </c>
      <c r="G103" s="18">
        <v>3.7387239999999999</v>
      </c>
      <c r="H103" s="2">
        <v>71</v>
      </c>
      <c r="I103" s="2">
        <v>2016</v>
      </c>
      <c r="J103" s="18">
        <v>1.577887</v>
      </c>
      <c r="K103" s="2">
        <v>3</v>
      </c>
      <c r="L103" s="20">
        <v>2016</v>
      </c>
      <c r="M103" s="21">
        <v>0</v>
      </c>
      <c r="N103" s="20">
        <v>0</v>
      </c>
      <c r="O103" s="8">
        <f t="shared" si="0"/>
        <v>0</v>
      </c>
      <c r="P103" s="10"/>
      <c r="Q103" s="2">
        <v>2016</v>
      </c>
      <c r="R103" s="18">
        <v>2849.4850000000001</v>
      </c>
      <c r="S103" s="2">
        <v>16684</v>
      </c>
      <c r="T103" s="2">
        <v>2016</v>
      </c>
      <c r="U103" s="18">
        <v>47.01296</v>
      </c>
      <c r="V103" s="2">
        <v>112</v>
      </c>
      <c r="W103" s="2">
        <v>2016</v>
      </c>
      <c r="X103" s="18">
        <v>44.731279999999998</v>
      </c>
      <c r="Y103" s="23">
        <v>38</v>
      </c>
      <c r="Z103" s="6">
        <v>2016</v>
      </c>
      <c r="AA103" s="13">
        <v>0</v>
      </c>
      <c r="AB103" s="6">
        <v>0</v>
      </c>
      <c r="AC103" s="8">
        <f t="shared" si="1"/>
        <v>0</v>
      </c>
    </row>
    <row r="104" spans="3:29" x14ac:dyDescent="0.35">
      <c r="C104" s="2">
        <v>2017</v>
      </c>
      <c r="D104" s="18">
        <v>3086.0189999999998</v>
      </c>
      <c r="E104" s="2">
        <v>13379</v>
      </c>
      <c r="F104" s="2">
        <v>2017</v>
      </c>
      <c r="G104" s="18">
        <v>5.7274060000000002</v>
      </c>
      <c r="H104" s="2">
        <v>57</v>
      </c>
      <c r="I104" s="2">
        <v>2017</v>
      </c>
      <c r="J104" s="18">
        <v>2.0682800000000001</v>
      </c>
      <c r="K104" s="2">
        <v>7</v>
      </c>
      <c r="L104" s="2">
        <v>2017</v>
      </c>
      <c r="M104" s="18">
        <v>1.4422740000000001</v>
      </c>
      <c r="N104" s="2">
        <v>4</v>
      </c>
      <c r="O104" s="8">
        <f t="shared" si="0"/>
        <v>25.181975924179291</v>
      </c>
      <c r="P104" s="10"/>
      <c r="Q104" s="2">
        <v>2017</v>
      </c>
      <c r="R104" s="18">
        <v>5098.4229999999998</v>
      </c>
      <c r="S104" s="2">
        <v>16964</v>
      </c>
      <c r="T104" s="2">
        <v>2017</v>
      </c>
      <c r="U104" s="18">
        <v>37.97945</v>
      </c>
      <c r="V104" s="2">
        <v>93</v>
      </c>
      <c r="W104" s="2">
        <v>2017</v>
      </c>
      <c r="X104" s="18">
        <v>28.982309999999998</v>
      </c>
      <c r="Y104" s="23">
        <v>33</v>
      </c>
      <c r="Z104" s="6">
        <v>2017</v>
      </c>
      <c r="AA104" s="13">
        <v>14.442270000000001</v>
      </c>
      <c r="AB104" s="6">
        <v>5</v>
      </c>
      <c r="AC104" s="8">
        <f t="shared" si="1"/>
        <v>38.026538035700888</v>
      </c>
    </row>
    <row r="105" spans="3:29" x14ac:dyDescent="0.35">
      <c r="C105" s="2">
        <v>2018</v>
      </c>
      <c r="D105" s="18">
        <v>2620.8339999999998</v>
      </c>
      <c r="E105" s="2">
        <v>18481</v>
      </c>
      <c r="F105" s="2">
        <v>2018</v>
      </c>
      <c r="G105" s="18">
        <v>7.7017040000000003</v>
      </c>
      <c r="H105" s="2">
        <v>58</v>
      </c>
      <c r="I105" s="2">
        <v>2018</v>
      </c>
      <c r="J105" s="18">
        <v>1.210809</v>
      </c>
      <c r="K105" s="2">
        <v>4</v>
      </c>
      <c r="L105" s="2">
        <v>2018</v>
      </c>
      <c r="M105" s="18">
        <v>1.102312</v>
      </c>
      <c r="N105" s="2">
        <v>2</v>
      </c>
      <c r="O105" s="8">
        <f t="shared" si="0"/>
        <v>14.312572905943929</v>
      </c>
      <c r="P105" s="10"/>
      <c r="Q105" s="2">
        <v>2018</v>
      </c>
      <c r="R105" s="18">
        <v>3781.3090000000002</v>
      </c>
      <c r="S105" s="2">
        <v>22610</v>
      </c>
      <c r="T105" s="2">
        <v>2018</v>
      </c>
      <c r="U105" s="18">
        <v>55.586320000000001</v>
      </c>
      <c r="V105" s="2">
        <v>85</v>
      </c>
      <c r="W105" s="2">
        <v>2018</v>
      </c>
      <c r="X105" s="18">
        <v>33.080329999999996</v>
      </c>
      <c r="Y105" s="23">
        <v>16</v>
      </c>
      <c r="Z105" s="6">
        <v>2018</v>
      </c>
      <c r="AA105" s="13">
        <v>1.102312</v>
      </c>
      <c r="AB105" s="6">
        <v>2</v>
      </c>
      <c r="AC105" s="8">
        <f t="shared" si="1"/>
        <v>1.9830634587790663</v>
      </c>
    </row>
    <row r="106" spans="3:29" x14ac:dyDescent="0.35">
      <c r="C106" s="2">
        <v>2019</v>
      </c>
      <c r="D106" s="18">
        <v>2499.7469999999998</v>
      </c>
      <c r="E106" s="2">
        <v>15507</v>
      </c>
      <c r="F106" s="2">
        <v>2019</v>
      </c>
      <c r="G106" s="18">
        <v>4.6924999999999999</v>
      </c>
      <c r="H106" s="2">
        <v>62</v>
      </c>
      <c r="I106" s="2">
        <v>2019</v>
      </c>
      <c r="J106" s="18">
        <v>2.5213899999999998</v>
      </c>
      <c r="K106" s="2">
        <v>3</v>
      </c>
      <c r="L106" s="2">
        <v>2019</v>
      </c>
      <c r="M106" s="18">
        <v>2.4859619999999998</v>
      </c>
      <c r="N106" s="2">
        <v>2</v>
      </c>
      <c r="O106" s="8">
        <f t="shared" si="0"/>
        <v>52.977346830047942</v>
      </c>
      <c r="P106" s="10"/>
      <c r="Q106" s="2">
        <v>2019</v>
      </c>
      <c r="R106" s="18">
        <v>3540.5569999999998</v>
      </c>
      <c r="S106" s="2">
        <v>19227</v>
      </c>
      <c r="T106" s="2">
        <v>2019</v>
      </c>
      <c r="U106" s="18">
        <v>5.1187170000000002</v>
      </c>
      <c r="V106" s="2">
        <v>70</v>
      </c>
      <c r="W106" s="2">
        <v>2019</v>
      </c>
      <c r="X106" s="18">
        <v>2.5213899999999998</v>
      </c>
      <c r="Y106" s="23">
        <v>3</v>
      </c>
      <c r="Z106" s="6">
        <v>2019</v>
      </c>
      <c r="AA106" s="13">
        <v>2.4859619999999998</v>
      </c>
      <c r="AB106" s="6">
        <v>2</v>
      </c>
      <c r="AC106" s="8">
        <f t="shared" si="1"/>
        <v>48.566115298032685</v>
      </c>
    </row>
    <row r="107" spans="3:29" x14ac:dyDescent="0.35">
      <c r="C107" s="2">
        <v>2020</v>
      </c>
      <c r="D107" s="18">
        <v>2511.7570000000001</v>
      </c>
      <c r="E107" s="2">
        <v>12394</v>
      </c>
      <c r="F107" s="2">
        <v>2020</v>
      </c>
      <c r="G107" s="18">
        <v>12.260249999999999</v>
      </c>
      <c r="H107" s="2">
        <v>37</v>
      </c>
      <c r="I107" s="2">
        <v>2020</v>
      </c>
      <c r="J107" s="18">
        <v>9.5411350000000006</v>
      </c>
      <c r="K107" s="2">
        <v>4</v>
      </c>
      <c r="L107" s="2">
        <v>2020</v>
      </c>
      <c r="M107" s="18">
        <v>9.4664549999999998</v>
      </c>
      <c r="N107" s="2">
        <v>2</v>
      </c>
      <c r="O107" s="8">
        <f t="shared" si="0"/>
        <v>77.212577231296265</v>
      </c>
      <c r="P107" s="10"/>
      <c r="Q107" s="2">
        <v>2020</v>
      </c>
      <c r="R107" s="18">
        <v>4483.0680000000002</v>
      </c>
      <c r="S107" s="2">
        <v>16561</v>
      </c>
      <c r="T107" s="2">
        <v>2020</v>
      </c>
      <c r="U107" s="18">
        <v>16.36036</v>
      </c>
      <c r="V107" s="2">
        <v>56</v>
      </c>
      <c r="W107" s="2">
        <v>2020</v>
      </c>
      <c r="X107" s="18">
        <v>10.202</v>
      </c>
      <c r="Y107" s="23">
        <v>5</v>
      </c>
      <c r="Z107" s="6">
        <v>2020</v>
      </c>
      <c r="AA107" s="13">
        <v>10.127319999999999</v>
      </c>
      <c r="AB107" s="6">
        <v>3</v>
      </c>
      <c r="AC107" s="8">
        <f t="shared" si="1"/>
        <v>61.901571848052242</v>
      </c>
    </row>
    <row r="108" spans="3:29" x14ac:dyDescent="0.35">
      <c r="C108" s="2">
        <v>2021</v>
      </c>
      <c r="D108" s="18">
        <v>3547.3470000000002</v>
      </c>
      <c r="E108" s="2">
        <v>12822</v>
      </c>
      <c r="F108" s="2">
        <v>2021</v>
      </c>
      <c r="G108" s="18">
        <v>2.3181430000000001</v>
      </c>
      <c r="H108" s="2">
        <v>30</v>
      </c>
      <c r="I108" s="2">
        <v>2021</v>
      </c>
      <c r="J108" s="18">
        <v>0.81669999999999998</v>
      </c>
      <c r="K108" s="2">
        <v>2</v>
      </c>
      <c r="L108" s="2">
        <v>2021</v>
      </c>
      <c r="M108" s="18">
        <v>0.81669999999999998</v>
      </c>
      <c r="N108" s="2">
        <v>2</v>
      </c>
      <c r="O108" s="8">
        <f t="shared" si="0"/>
        <v>35.2307860213973</v>
      </c>
      <c r="P108" s="10"/>
      <c r="Q108" s="2">
        <v>2021</v>
      </c>
      <c r="R108" s="18">
        <v>7622.7730000000001</v>
      </c>
      <c r="S108" s="2">
        <v>17993</v>
      </c>
      <c r="T108" s="2">
        <v>2021</v>
      </c>
      <c r="U108" s="18">
        <v>130.3382</v>
      </c>
      <c r="V108" s="2">
        <v>62</v>
      </c>
      <c r="W108" s="2">
        <v>2021</v>
      </c>
      <c r="X108" s="18">
        <v>1.1433409999999999</v>
      </c>
      <c r="Y108" s="23">
        <v>4</v>
      </c>
      <c r="Z108" s="6">
        <v>2021</v>
      </c>
      <c r="AA108" s="13">
        <v>1.1433409999999999</v>
      </c>
      <c r="AB108" s="6">
        <v>4</v>
      </c>
      <c r="AC108" s="8">
        <f t="shared" si="1"/>
        <v>0.87721097882278565</v>
      </c>
    </row>
    <row r="109" spans="3:29" x14ac:dyDescent="0.35">
      <c r="C109" s="2">
        <v>2022</v>
      </c>
      <c r="D109" s="18">
        <v>2988.6610000000001</v>
      </c>
      <c r="E109" s="2">
        <v>12002</v>
      </c>
      <c r="F109" s="2">
        <v>2022</v>
      </c>
      <c r="G109" s="18">
        <v>5.5107280000000003</v>
      </c>
      <c r="H109" s="2">
        <v>39</v>
      </c>
      <c r="I109" s="2">
        <v>2022</v>
      </c>
      <c r="J109" s="18">
        <v>3.5161199999999999</v>
      </c>
      <c r="K109" s="2">
        <v>3</v>
      </c>
      <c r="L109" s="2">
        <v>2022</v>
      </c>
      <c r="M109" s="18">
        <v>3.5161199999999999</v>
      </c>
      <c r="N109" s="2">
        <v>3</v>
      </c>
      <c r="O109" s="8">
        <f t="shared" si="0"/>
        <v>63.804999992741429</v>
      </c>
      <c r="P109" s="10"/>
      <c r="Q109" s="2">
        <v>2022</v>
      </c>
      <c r="R109" s="18">
        <v>5108.0280000000002</v>
      </c>
      <c r="S109" s="2">
        <v>17601</v>
      </c>
      <c r="T109" s="2">
        <v>2022</v>
      </c>
      <c r="U109" s="18">
        <v>11.91051</v>
      </c>
      <c r="V109" s="2">
        <v>82</v>
      </c>
      <c r="W109" s="2">
        <v>2022</v>
      </c>
      <c r="X109" s="18">
        <v>3.5936949999999999</v>
      </c>
      <c r="Y109" s="23">
        <v>4</v>
      </c>
      <c r="Z109" s="6">
        <v>2022</v>
      </c>
      <c r="AA109" s="13">
        <v>3.5936949999999999</v>
      </c>
      <c r="AB109" s="6">
        <v>4</v>
      </c>
      <c r="AC109" s="8">
        <f t="shared" si="1"/>
        <v>30.172469524814638</v>
      </c>
    </row>
    <row r="110" spans="3:29" x14ac:dyDescent="0.35">
      <c r="C110" s="2">
        <v>2023</v>
      </c>
      <c r="D110" s="18">
        <v>1251.546</v>
      </c>
      <c r="E110" s="2">
        <v>11105</v>
      </c>
      <c r="F110" s="2">
        <v>2023</v>
      </c>
      <c r="G110" s="18">
        <v>28.026009999999999</v>
      </c>
      <c r="H110" s="2">
        <v>26</v>
      </c>
      <c r="I110" s="2">
        <v>2023</v>
      </c>
      <c r="J110" s="18">
        <v>25.80583</v>
      </c>
      <c r="K110" s="2">
        <v>2</v>
      </c>
      <c r="L110" s="2">
        <v>2023</v>
      </c>
      <c r="M110" s="18">
        <v>25.80583</v>
      </c>
      <c r="N110" s="2">
        <v>2</v>
      </c>
      <c r="O110" s="8">
        <f t="shared" si="0"/>
        <v>92.078144552149951</v>
      </c>
      <c r="P110" s="10"/>
      <c r="Q110" s="2">
        <v>2023</v>
      </c>
      <c r="R110" s="18">
        <v>3207.9340000000002</v>
      </c>
      <c r="S110" s="2">
        <v>16834</v>
      </c>
      <c r="T110" s="2">
        <v>2023</v>
      </c>
      <c r="U110" s="18">
        <v>128.59979999999999</v>
      </c>
      <c r="V110" s="2">
        <v>98</v>
      </c>
      <c r="W110" s="2">
        <v>2023</v>
      </c>
      <c r="X110" s="18">
        <v>25.80583</v>
      </c>
      <c r="Y110" s="23">
        <v>2</v>
      </c>
      <c r="Z110" s="6">
        <v>2023</v>
      </c>
      <c r="AA110" s="13">
        <v>25.80583</v>
      </c>
      <c r="AB110" s="6">
        <v>2</v>
      </c>
      <c r="AC110" s="8">
        <f t="shared" si="1"/>
        <v>20.066773043192914</v>
      </c>
    </row>
    <row r="111" spans="3:29" x14ac:dyDescent="0.35">
      <c r="C111" s="2"/>
      <c r="D111" s="9"/>
      <c r="E111" s="3"/>
      <c r="F111" s="2"/>
      <c r="G111" s="9"/>
      <c r="H111" s="3"/>
      <c r="I111" s="2"/>
      <c r="J111" s="9"/>
      <c r="K111" s="3"/>
      <c r="L111" s="7"/>
      <c r="M111" s="7"/>
      <c r="N111" s="7"/>
      <c r="O111" s="8"/>
      <c r="P111" s="10"/>
      <c r="Q111" s="2"/>
      <c r="R111" s="9"/>
      <c r="S111" s="3"/>
      <c r="T111" s="2"/>
      <c r="U111" s="9"/>
      <c r="V111" s="3"/>
      <c r="W111" s="2"/>
      <c r="X111" s="9"/>
      <c r="Z111" s="6"/>
      <c r="AA111" s="12"/>
      <c r="AB111" s="7"/>
      <c r="AC111" s="8"/>
    </row>
    <row r="112" spans="3:29" x14ac:dyDescent="0.35">
      <c r="C112" s="2" t="s">
        <v>3</v>
      </c>
      <c r="D112" s="18">
        <v>36092.839999999997</v>
      </c>
      <c r="E112" s="2">
        <v>248328</v>
      </c>
      <c r="F112" s="2" t="s">
        <v>3</v>
      </c>
      <c r="G112" s="18">
        <v>128.4554</v>
      </c>
      <c r="H112" s="2">
        <v>1519</v>
      </c>
      <c r="I112" s="2" t="s">
        <v>3</v>
      </c>
      <c r="J112" s="18">
        <v>58.071240000000003</v>
      </c>
      <c r="K112" s="2">
        <v>89</v>
      </c>
      <c r="L112" s="2" t="s">
        <v>3</v>
      </c>
      <c r="M112" s="18">
        <v>54.674689999999998</v>
      </c>
      <c r="N112" s="2">
        <v>48</v>
      </c>
      <c r="O112" s="8">
        <f t="shared" si="0"/>
        <v>42.563169784999303</v>
      </c>
      <c r="P112" s="10"/>
      <c r="Q112" s="2" t="s">
        <v>3</v>
      </c>
      <c r="R112" s="18">
        <v>71598.77</v>
      </c>
      <c r="S112" s="2">
        <v>303565</v>
      </c>
      <c r="T112" s="2" t="s">
        <v>3</v>
      </c>
      <c r="U112" s="18">
        <v>617.70370000000003</v>
      </c>
      <c r="V112" s="2">
        <v>2001</v>
      </c>
      <c r="W112" s="2" t="s">
        <v>3</v>
      </c>
      <c r="X112" s="18">
        <v>163.49039999999999</v>
      </c>
      <c r="Y112" s="23">
        <v>173</v>
      </c>
      <c r="Z112" s="6" t="s">
        <v>3</v>
      </c>
      <c r="AA112" s="13">
        <v>70.71978</v>
      </c>
      <c r="AB112" s="6">
        <v>56</v>
      </c>
      <c r="AC112" s="8">
        <f t="shared" si="1"/>
        <v>11.448819231615417</v>
      </c>
    </row>
    <row r="113" spans="3:29" x14ac:dyDescent="0.35">
      <c r="C113" s="2"/>
      <c r="D113" s="4"/>
      <c r="E113" s="5"/>
      <c r="F113" s="2"/>
      <c r="G113" s="4"/>
      <c r="H113" s="5"/>
      <c r="I113" s="2"/>
      <c r="J113" s="4"/>
      <c r="K113" s="5"/>
      <c r="L113" s="7"/>
      <c r="M113" s="7"/>
      <c r="N113" s="7"/>
      <c r="O113" s="7"/>
      <c r="Q113" s="2"/>
      <c r="R113" s="22"/>
      <c r="S113" s="5"/>
      <c r="T113" s="2"/>
      <c r="U113" s="22"/>
      <c r="V113" s="5"/>
      <c r="W113" s="2"/>
      <c r="X113" s="22"/>
      <c r="Y113" s="4"/>
      <c r="Z113" s="6"/>
      <c r="AA113" s="12"/>
      <c r="AB113" s="7"/>
      <c r="AC113" s="7"/>
    </row>
    <row r="114" spans="3:29" x14ac:dyDescent="0.35">
      <c r="D114" s="25"/>
      <c r="E114" s="25"/>
      <c r="Q114" s="11"/>
      <c r="R114" s="35"/>
      <c r="S114" s="11"/>
      <c r="T114" s="11"/>
      <c r="U114" s="35"/>
      <c r="V114" s="11"/>
      <c r="W114" s="11"/>
      <c r="X114" s="35"/>
      <c r="Y114" s="11"/>
    </row>
    <row r="115" spans="3:29" x14ac:dyDescent="0.35">
      <c r="Q115" s="11"/>
      <c r="R115" s="35"/>
      <c r="S115" s="11"/>
      <c r="T115" s="11"/>
      <c r="U115" s="35"/>
      <c r="V115" s="11"/>
      <c r="W115" s="11"/>
      <c r="X115" s="35"/>
      <c r="Y115" s="11"/>
    </row>
    <row r="116" spans="3:29" x14ac:dyDescent="0.35">
      <c r="Q116" s="11"/>
      <c r="R116" s="35"/>
      <c r="S116" s="11"/>
      <c r="T116" s="11"/>
      <c r="U116" s="35"/>
      <c r="V116" s="11"/>
      <c r="W116" s="11"/>
      <c r="X116" s="35"/>
      <c r="Y116" s="11"/>
    </row>
    <row r="117" spans="3:29" x14ac:dyDescent="0.35">
      <c r="Q117" s="11"/>
      <c r="R117" s="35"/>
      <c r="S117" s="11"/>
      <c r="T117" s="11"/>
      <c r="U117" s="35"/>
      <c r="V117" s="11"/>
      <c r="W117" s="11"/>
      <c r="X117" s="35"/>
      <c r="Y117" s="11"/>
    </row>
    <row r="118" spans="3:29" x14ac:dyDescent="0.35">
      <c r="Q118" s="11"/>
      <c r="R118" s="9"/>
      <c r="T118" s="11"/>
      <c r="U118" s="9"/>
      <c r="W118" s="11"/>
    </row>
    <row r="119" spans="3:29" x14ac:dyDescent="0.35">
      <c r="Q119" s="11"/>
      <c r="R119" s="35"/>
      <c r="S119" s="11"/>
      <c r="T119" s="11"/>
      <c r="U119" s="35"/>
      <c r="V119" s="11"/>
      <c r="W119" s="11"/>
      <c r="X119" s="35"/>
      <c r="Y119" s="11"/>
    </row>
    <row r="120" spans="3:29" x14ac:dyDescent="0.35">
      <c r="Q120" s="11"/>
      <c r="R120" s="9"/>
      <c r="T120" s="11"/>
      <c r="U120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77"/>
  <sheetViews>
    <sheetView zoomScaleNormal="100" workbookViewId="0"/>
  </sheetViews>
  <sheetFormatPr defaultRowHeight="14.5" x14ac:dyDescent="0.35"/>
  <cols>
    <col min="1" max="1" width="4.54296875" customWidth="1"/>
    <col min="3" max="3" width="10" customWidth="1"/>
    <col min="6" max="6" width="13" customWidth="1"/>
    <col min="10" max="10" width="13.1796875" customWidth="1"/>
    <col min="14" max="14" width="13.81640625" customWidth="1"/>
    <col min="18" max="18" width="14.1796875" customWidth="1"/>
    <col min="19" max="19" width="21.54296875" customWidth="1"/>
    <col min="22" max="22" width="9.36328125" bestFit="1" customWidth="1"/>
    <col min="32" max="32" width="12.36328125" bestFit="1" customWidth="1"/>
    <col min="36" max="36" width="12.36328125" bestFit="1" customWidth="1"/>
  </cols>
  <sheetData>
    <row r="1" spans="1:36" x14ac:dyDescent="0.35">
      <c r="A1" t="s">
        <v>0</v>
      </c>
    </row>
    <row r="3" spans="1:36" x14ac:dyDescent="0.35">
      <c r="C3" t="s">
        <v>66</v>
      </c>
      <c r="U3" t="s">
        <v>71</v>
      </c>
    </row>
    <row r="4" spans="1:36" x14ac:dyDescent="0.35">
      <c r="C4" t="s">
        <v>27</v>
      </c>
      <c r="G4" t="s">
        <v>26</v>
      </c>
      <c r="K4" t="s">
        <v>23</v>
      </c>
      <c r="O4" t="s">
        <v>19</v>
      </c>
      <c r="U4" t="s">
        <v>27</v>
      </c>
      <c r="Y4" t="s">
        <v>26</v>
      </c>
      <c r="AC4" t="s">
        <v>23</v>
      </c>
      <c r="AG4" t="s">
        <v>19</v>
      </c>
    </row>
    <row r="6" spans="1:36" x14ac:dyDescent="0.35">
      <c r="C6" s="2" t="s">
        <v>2</v>
      </c>
      <c r="D6" s="2" t="s">
        <v>13</v>
      </c>
      <c r="E6" s="2" t="s">
        <v>14</v>
      </c>
      <c r="F6" s="2" t="s">
        <v>6</v>
      </c>
      <c r="G6" s="2" t="s">
        <v>2</v>
      </c>
      <c r="H6" s="2" t="s">
        <v>13</v>
      </c>
      <c r="I6" s="2" t="s">
        <v>14</v>
      </c>
      <c r="J6" s="2" t="s">
        <v>6</v>
      </c>
      <c r="K6" s="6" t="s">
        <v>2</v>
      </c>
      <c r="L6" s="6" t="s">
        <v>13</v>
      </c>
      <c r="M6" s="6" t="s">
        <v>14</v>
      </c>
      <c r="N6" s="6" t="s">
        <v>6</v>
      </c>
      <c r="O6" s="6" t="s">
        <v>2</v>
      </c>
      <c r="P6" s="6" t="s">
        <v>13</v>
      </c>
      <c r="Q6" s="6" t="s">
        <v>14</v>
      </c>
      <c r="R6" s="6" t="s">
        <v>6</v>
      </c>
      <c r="U6" s="2" t="s">
        <v>2</v>
      </c>
      <c r="V6" s="2" t="s">
        <v>13</v>
      </c>
      <c r="W6" s="2" t="s">
        <v>14</v>
      </c>
      <c r="X6" s="23" t="s">
        <v>6</v>
      </c>
      <c r="Y6" s="6" t="s">
        <v>2</v>
      </c>
      <c r="Z6" s="6" t="s">
        <v>13</v>
      </c>
      <c r="AA6" s="6" t="s">
        <v>14</v>
      </c>
      <c r="AB6" s="28" t="s">
        <v>6</v>
      </c>
      <c r="AC6" s="6" t="s">
        <v>2</v>
      </c>
      <c r="AD6" s="6" t="s">
        <v>13</v>
      </c>
      <c r="AE6" s="6" t="s">
        <v>14</v>
      </c>
      <c r="AF6" s="6" t="s">
        <v>6</v>
      </c>
      <c r="AG6" s="6" t="s">
        <v>2</v>
      </c>
      <c r="AH6" s="6" t="s">
        <v>13</v>
      </c>
      <c r="AI6" s="6" t="s">
        <v>14</v>
      </c>
      <c r="AJ6" s="6" t="s">
        <v>6</v>
      </c>
    </row>
    <row r="7" spans="1:36" x14ac:dyDescent="0.35">
      <c r="C7" s="2"/>
      <c r="D7" s="2"/>
      <c r="F7" s="3"/>
      <c r="G7" s="2"/>
      <c r="H7" s="2"/>
      <c r="J7" s="3"/>
      <c r="K7" s="7"/>
      <c r="L7" s="7"/>
      <c r="M7" s="7"/>
      <c r="N7" s="7"/>
      <c r="O7" s="7"/>
      <c r="P7" s="7"/>
      <c r="Q7" s="7"/>
      <c r="R7" s="7"/>
      <c r="U7" s="2"/>
      <c r="V7" s="2"/>
      <c r="Y7" s="6"/>
      <c r="Z7" s="6"/>
      <c r="AA7" s="7"/>
      <c r="AB7" s="27"/>
      <c r="AC7" s="7"/>
      <c r="AD7" s="7"/>
      <c r="AE7" s="7"/>
      <c r="AF7" s="7"/>
      <c r="AG7" s="7"/>
      <c r="AH7" s="7"/>
      <c r="AI7" s="7"/>
      <c r="AJ7" s="7"/>
    </row>
    <row r="8" spans="1:36" x14ac:dyDescent="0.35">
      <c r="C8" s="2">
        <v>2005</v>
      </c>
      <c r="D8" s="18">
        <v>0.22052930000000001</v>
      </c>
      <c r="E8" s="18">
        <v>6.7794999999999999E-3</v>
      </c>
      <c r="F8" s="2">
        <v>3741</v>
      </c>
      <c r="G8" s="2">
        <v>2005</v>
      </c>
      <c r="H8" s="18">
        <v>0.23076920000000001</v>
      </c>
      <c r="I8" s="18">
        <v>0.1216261</v>
      </c>
      <c r="J8" s="2">
        <v>13</v>
      </c>
      <c r="K8" s="6">
        <v>2005</v>
      </c>
      <c r="L8" s="7"/>
      <c r="M8" s="7"/>
      <c r="N8" s="7">
        <v>0</v>
      </c>
      <c r="O8" s="6">
        <v>2005</v>
      </c>
      <c r="P8" s="7"/>
      <c r="Q8" s="7"/>
      <c r="R8" s="7">
        <v>0</v>
      </c>
      <c r="U8" s="2">
        <v>1998</v>
      </c>
      <c r="V8" s="18">
        <v>0.1429658</v>
      </c>
      <c r="W8" s="18">
        <v>9.6564000000000007E-3</v>
      </c>
      <c r="X8" s="23">
        <v>1315</v>
      </c>
      <c r="Y8" s="6">
        <v>1998</v>
      </c>
      <c r="Z8" s="13">
        <v>0</v>
      </c>
      <c r="AA8" s="13">
        <v>0</v>
      </c>
      <c r="AB8" s="28">
        <v>2</v>
      </c>
      <c r="AC8" s="6">
        <v>1998</v>
      </c>
      <c r="AD8" s="6"/>
      <c r="AE8" s="6"/>
      <c r="AF8" s="6">
        <v>0</v>
      </c>
      <c r="AG8" s="6">
        <v>1998</v>
      </c>
      <c r="AH8" s="6"/>
      <c r="AI8" s="7"/>
      <c r="AJ8" s="6">
        <v>0</v>
      </c>
    </row>
    <row r="9" spans="1:36" x14ac:dyDescent="0.35">
      <c r="C9" s="2">
        <v>2006</v>
      </c>
      <c r="D9" s="18">
        <v>0.30523879999999998</v>
      </c>
      <c r="E9" s="18">
        <v>6.1478000000000001E-3</v>
      </c>
      <c r="F9" s="2">
        <v>5612</v>
      </c>
      <c r="G9" s="2">
        <v>2006</v>
      </c>
      <c r="H9" s="18">
        <v>0.43333329999999998</v>
      </c>
      <c r="I9" s="18">
        <v>9.2018699999999995E-2</v>
      </c>
      <c r="J9" s="2">
        <v>30</v>
      </c>
      <c r="K9" s="6">
        <v>2006</v>
      </c>
      <c r="L9" s="7"/>
      <c r="M9" s="7"/>
      <c r="N9" s="7">
        <v>0</v>
      </c>
      <c r="O9" s="6">
        <v>2006</v>
      </c>
      <c r="P9" s="7"/>
      <c r="Q9" s="7"/>
      <c r="R9" s="7">
        <v>0</v>
      </c>
      <c r="U9" s="2">
        <v>1999</v>
      </c>
      <c r="V9" s="18">
        <v>0.14887420000000001</v>
      </c>
      <c r="W9" s="18">
        <v>4.9598000000000003E-3</v>
      </c>
      <c r="X9" s="23">
        <v>5152</v>
      </c>
      <c r="Y9" s="6">
        <v>1999</v>
      </c>
      <c r="Z9" s="13">
        <v>6.6666699999999995E-2</v>
      </c>
      <c r="AA9" s="13">
        <v>6.6666699999999995E-2</v>
      </c>
      <c r="AB9" s="28">
        <v>15</v>
      </c>
      <c r="AC9" s="6">
        <v>1999</v>
      </c>
      <c r="AD9" s="6"/>
      <c r="AE9" s="6"/>
      <c r="AF9" s="7">
        <v>0</v>
      </c>
      <c r="AG9" s="6">
        <v>1999</v>
      </c>
      <c r="AH9" s="6"/>
      <c r="AI9" s="7"/>
      <c r="AJ9" s="6">
        <v>0</v>
      </c>
    </row>
    <row r="10" spans="1:36" x14ac:dyDescent="0.35">
      <c r="C10" s="2">
        <v>2007</v>
      </c>
      <c r="D10" s="18">
        <v>0.31506519999999999</v>
      </c>
      <c r="E10" s="18">
        <v>7.1561000000000003E-3</v>
      </c>
      <c r="F10" s="2">
        <v>4215</v>
      </c>
      <c r="G10" s="2">
        <v>2007</v>
      </c>
      <c r="H10" s="18">
        <v>0.40740739999999998</v>
      </c>
      <c r="I10" s="18">
        <v>9.6362000000000003E-2</v>
      </c>
      <c r="J10" s="2">
        <v>27</v>
      </c>
      <c r="K10" s="6">
        <v>2007</v>
      </c>
      <c r="L10" s="7"/>
      <c r="M10" s="7"/>
      <c r="N10" s="7">
        <v>0</v>
      </c>
      <c r="O10" s="6">
        <v>2007</v>
      </c>
      <c r="P10" s="7"/>
      <c r="Q10" s="7"/>
      <c r="R10" s="7">
        <v>0</v>
      </c>
      <c r="U10" s="2">
        <v>2000</v>
      </c>
      <c r="V10" s="18">
        <v>9.5665399999999998E-2</v>
      </c>
      <c r="W10" s="18">
        <v>3.8276E-3</v>
      </c>
      <c r="X10" s="23">
        <v>5906</v>
      </c>
      <c r="Y10" s="6">
        <v>2000</v>
      </c>
      <c r="Z10" s="13">
        <v>0.2</v>
      </c>
      <c r="AA10" s="13">
        <v>0.13333329999999999</v>
      </c>
      <c r="AB10" s="28">
        <v>10</v>
      </c>
      <c r="AC10" s="6">
        <v>2000</v>
      </c>
      <c r="AD10" s="13">
        <v>0</v>
      </c>
      <c r="AE10" s="6"/>
      <c r="AF10" s="6">
        <v>1</v>
      </c>
      <c r="AG10" s="6">
        <v>2000</v>
      </c>
      <c r="AH10" s="13">
        <v>0</v>
      </c>
      <c r="AI10" s="6" t="s">
        <v>20</v>
      </c>
      <c r="AJ10" s="6">
        <v>1</v>
      </c>
    </row>
    <row r="11" spans="1:36" x14ac:dyDescent="0.35">
      <c r="C11" s="2">
        <v>2008</v>
      </c>
      <c r="D11" s="18">
        <v>0.31299729999999998</v>
      </c>
      <c r="E11" s="18">
        <v>4.7767E-3</v>
      </c>
      <c r="F11" s="2">
        <v>9425</v>
      </c>
      <c r="G11" s="2">
        <v>2008</v>
      </c>
      <c r="H11" s="18">
        <v>0.35294120000000001</v>
      </c>
      <c r="I11" s="18">
        <v>8.3188999999999999E-2</v>
      </c>
      <c r="J11" s="2">
        <v>34</v>
      </c>
      <c r="K11" s="6">
        <v>2008</v>
      </c>
      <c r="L11" s="7"/>
      <c r="M11" s="7"/>
      <c r="N11" s="7">
        <v>0</v>
      </c>
      <c r="O11" s="6">
        <v>2008</v>
      </c>
      <c r="P11" s="7"/>
      <c r="Q11" s="7"/>
      <c r="R11" s="7">
        <v>0</v>
      </c>
      <c r="U11" s="2">
        <v>2001</v>
      </c>
      <c r="V11" s="18">
        <v>0.109375</v>
      </c>
      <c r="W11" s="18">
        <v>4.1592E-3</v>
      </c>
      <c r="X11" s="2">
        <v>5632</v>
      </c>
      <c r="Y11" s="16">
        <v>2001</v>
      </c>
      <c r="Z11" s="24">
        <v>3.7037E-2</v>
      </c>
      <c r="AA11" s="24">
        <v>3.7037E-2</v>
      </c>
      <c r="AB11" s="33">
        <v>27</v>
      </c>
      <c r="AC11" s="6">
        <v>2001</v>
      </c>
      <c r="AD11" s="13">
        <v>0</v>
      </c>
      <c r="AE11" s="6"/>
      <c r="AF11" s="6">
        <v>6</v>
      </c>
      <c r="AG11" s="6">
        <v>2001</v>
      </c>
      <c r="AH11" s="13">
        <v>0</v>
      </c>
      <c r="AI11" s="6" t="s">
        <v>20</v>
      </c>
      <c r="AJ11" s="6">
        <v>6</v>
      </c>
    </row>
    <row r="12" spans="1:36" x14ac:dyDescent="0.35">
      <c r="C12" s="2">
        <v>2009</v>
      </c>
      <c r="D12" s="18">
        <v>0.3090909</v>
      </c>
      <c r="E12" s="18">
        <v>3.6403999999999998E-3</v>
      </c>
      <c r="F12" s="2">
        <v>16115</v>
      </c>
      <c r="G12" s="2">
        <v>2009</v>
      </c>
      <c r="H12" s="18">
        <v>0.46666669999999999</v>
      </c>
      <c r="I12" s="18">
        <v>6.4949599999999996E-2</v>
      </c>
      <c r="J12" s="2">
        <v>60</v>
      </c>
      <c r="K12" s="6">
        <v>2009</v>
      </c>
      <c r="L12" s="7"/>
      <c r="M12" s="7"/>
      <c r="N12" s="7">
        <v>0</v>
      </c>
      <c r="O12" s="6">
        <v>2009</v>
      </c>
      <c r="P12" s="7"/>
      <c r="Q12" s="7"/>
      <c r="R12" s="7">
        <v>0</v>
      </c>
      <c r="U12" s="2">
        <v>2002</v>
      </c>
      <c r="V12" s="18">
        <v>0.107948</v>
      </c>
      <c r="W12" s="18">
        <v>3.7306000000000001E-3</v>
      </c>
      <c r="X12" s="2">
        <v>6920</v>
      </c>
      <c r="Y12" s="2">
        <v>2002</v>
      </c>
      <c r="Z12" s="18">
        <v>0.17647060000000001</v>
      </c>
      <c r="AA12" s="18">
        <v>9.5305000000000001E-2</v>
      </c>
      <c r="AB12" s="23">
        <v>17</v>
      </c>
      <c r="AC12" s="6">
        <v>2002</v>
      </c>
      <c r="AD12" s="6"/>
      <c r="AE12" s="6"/>
      <c r="AF12" s="6">
        <v>0</v>
      </c>
      <c r="AG12" s="6">
        <v>2002</v>
      </c>
      <c r="AH12" s="6"/>
      <c r="AI12" s="7"/>
      <c r="AJ12" s="6">
        <v>0</v>
      </c>
    </row>
    <row r="13" spans="1:36" x14ac:dyDescent="0.35">
      <c r="C13" s="2">
        <v>2010</v>
      </c>
      <c r="D13" s="18">
        <v>0.32890940000000002</v>
      </c>
      <c r="E13" s="18">
        <v>3.3124000000000001E-3</v>
      </c>
      <c r="F13" s="2">
        <v>20118</v>
      </c>
      <c r="G13" s="2">
        <v>2010</v>
      </c>
      <c r="H13" s="18">
        <v>0.3953488</v>
      </c>
      <c r="I13" s="18">
        <v>5.3031399999999999E-2</v>
      </c>
      <c r="J13" s="2">
        <v>86</v>
      </c>
      <c r="K13" s="6">
        <v>2010</v>
      </c>
      <c r="L13" s="6"/>
      <c r="M13" s="7"/>
      <c r="N13" s="7">
        <v>0</v>
      </c>
      <c r="O13" s="6">
        <v>2010</v>
      </c>
      <c r="P13" s="6"/>
      <c r="Q13" s="7"/>
      <c r="R13" s="7">
        <v>0</v>
      </c>
      <c r="U13" s="2">
        <v>2003</v>
      </c>
      <c r="V13" s="18">
        <v>0.12901099999999999</v>
      </c>
      <c r="W13" s="18">
        <v>4.3004000000000002E-3</v>
      </c>
      <c r="X13" s="2">
        <v>6077</v>
      </c>
      <c r="Y13" s="2">
        <v>2003</v>
      </c>
      <c r="Z13" s="18">
        <v>0.25</v>
      </c>
      <c r="AA13" s="18">
        <v>8.3333299999999999E-2</v>
      </c>
      <c r="AB13" s="23">
        <v>28</v>
      </c>
      <c r="AC13" s="6">
        <v>2003</v>
      </c>
      <c r="AD13" s="6"/>
      <c r="AE13" s="6"/>
      <c r="AF13" s="6">
        <v>0</v>
      </c>
      <c r="AG13" s="6">
        <v>2003</v>
      </c>
      <c r="AH13" s="6"/>
      <c r="AI13" s="7"/>
      <c r="AJ13" s="6">
        <v>0</v>
      </c>
    </row>
    <row r="14" spans="1:36" x14ac:dyDescent="0.35">
      <c r="C14" s="2">
        <v>2011</v>
      </c>
      <c r="D14" s="18">
        <v>0.25910719999999998</v>
      </c>
      <c r="E14" s="18">
        <v>3.7856999999999999E-3</v>
      </c>
      <c r="F14" s="2">
        <v>13396</v>
      </c>
      <c r="G14" s="2">
        <v>2011</v>
      </c>
      <c r="H14" s="18">
        <v>0.34831459999999997</v>
      </c>
      <c r="I14" s="18">
        <v>5.0788300000000001E-2</v>
      </c>
      <c r="J14" s="2">
        <v>89</v>
      </c>
      <c r="K14" s="2">
        <v>2011</v>
      </c>
      <c r="L14" s="18">
        <v>0.1666667</v>
      </c>
      <c r="M14" s="18">
        <v>0.1666667</v>
      </c>
      <c r="N14" s="2">
        <v>6</v>
      </c>
      <c r="O14" s="16">
        <v>2011</v>
      </c>
      <c r="P14" s="24">
        <v>0.3333333</v>
      </c>
      <c r="Q14" s="24">
        <v>0.3333333</v>
      </c>
      <c r="R14" s="16">
        <v>3</v>
      </c>
      <c r="U14" s="2">
        <v>2004</v>
      </c>
      <c r="V14" s="18">
        <v>0.10796459999999999</v>
      </c>
      <c r="W14" s="18">
        <v>4.6164999999999999E-3</v>
      </c>
      <c r="X14" s="2">
        <v>4520</v>
      </c>
      <c r="Y14" s="2">
        <v>2004</v>
      </c>
      <c r="Z14" s="18">
        <v>0.25</v>
      </c>
      <c r="AA14" s="18">
        <v>9.9339899999999995E-2</v>
      </c>
      <c r="AB14" s="23">
        <v>20</v>
      </c>
      <c r="AC14" s="6">
        <v>2004</v>
      </c>
      <c r="AD14" s="6"/>
      <c r="AE14" s="6"/>
      <c r="AF14" s="6">
        <v>0</v>
      </c>
      <c r="AG14" s="6">
        <v>2004</v>
      </c>
      <c r="AH14" s="6"/>
      <c r="AI14" s="7"/>
      <c r="AJ14" s="6">
        <v>0</v>
      </c>
    </row>
    <row r="15" spans="1:36" x14ac:dyDescent="0.35">
      <c r="C15" s="2">
        <v>2012</v>
      </c>
      <c r="D15" s="18">
        <v>0.25944479999999998</v>
      </c>
      <c r="E15" s="18">
        <v>3.9093000000000001E-3</v>
      </c>
      <c r="F15" s="2">
        <v>12573</v>
      </c>
      <c r="G15" s="2">
        <v>2012</v>
      </c>
      <c r="H15" s="18">
        <v>0.22881360000000001</v>
      </c>
      <c r="I15" s="18">
        <v>3.8835399999999999E-2</v>
      </c>
      <c r="J15" s="2">
        <v>118</v>
      </c>
      <c r="K15" s="2">
        <v>2012</v>
      </c>
      <c r="L15" s="18">
        <v>0.18181820000000001</v>
      </c>
      <c r="M15" s="18">
        <v>0.1219673</v>
      </c>
      <c r="N15" s="2">
        <v>11</v>
      </c>
      <c r="O15" s="2">
        <v>2012</v>
      </c>
      <c r="P15" s="18">
        <v>0.2</v>
      </c>
      <c r="Q15" s="18">
        <v>0.2</v>
      </c>
      <c r="R15" s="2">
        <v>5</v>
      </c>
      <c r="U15" s="2">
        <v>2005</v>
      </c>
      <c r="V15" s="18">
        <v>0.21323159999999999</v>
      </c>
      <c r="W15" s="18">
        <v>6.5344000000000001E-3</v>
      </c>
      <c r="X15" s="2">
        <v>3930</v>
      </c>
      <c r="Y15" s="2">
        <v>2005</v>
      </c>
      <c r="Z15" s="18">
        <v>0.23076920000000001</v>
      </c>
      <c r="AA15" s="18">
        <v>0.1216261</v>
      </c>
      <c r="AB15" s="23">
        <v>13</v>
      </c>
      <c r="AC15" s="6">
        <v>2005</v>
      </c>
      <c r="AD15" s="6"/>
      <c r="AE15" s="6"/>
      <c r="AF15" s="6">
        <v>0</v>
      </c>
      <c r="AG15" s="6">
        <v>2005</v>
      </c>
      <c r="AH15" s="6"/>
      <c r="AI15" s="7"/>
      <c r="AJ15" s="6">
        <v>0</v>
      </c>
    </row>
    <row r="16" spans="1:36" x14ac:dyDescent="0.35">
      <c r="C16" s="2">
        <v>2013</v>
      </c>
      <c r="D16" s="18">
        <v>0.26140819999999998</v>
      </c>
      <c r="E16" s="18">
        <v>3.1768999999999999E-3</v>
      </c>
      <c r="F16" s="2">
        <v>19131</v>
      </c>
      <c r="G16" s="2">
        <v>2013</v>
      </c>
      <c r="H16" s="18">
        <v>0.24444440000000001</v>
      </c>
      <c r="I16" s="18">
        <v>2.6202799999999998E-2</v>
      </c>
      <c r="J16" s="2">
        <v>270</v>
      </c>
      <c r="K16" s="2">
        <v>2013</v>
      </c>
      <c r="L16" s="18">
        <v>0.25</v>
      </c>
      <c r="M16" s="18">
        <v>0.16366339999999999</v>
      </c>
      <c r="N16" s="2">
        <v>8</v>
      </c>
      <c r="O16" s="2">
        <v>2013</v>
      </c>
      <c r="P16" s="18">
        <v>0.25</v>
      </c>
      <c r="Q16" s="18">
        <v>0.25</v>
      </c>
      <c r="R16" s="2">
        <v>4</v>
      </c>
      <c r="U16" s="2">
        <v>2006</v>
      </c>
      <c r="V16" s="18">
        <v>0.2910914</v>
      </c>
      <c r="W16" s="18">
        <v>5.8244000000000004E-3</v>
      </c>
      <c r="X16" s="2">
        <v>6084</v>
      </c>
      <c r="Y16" s="2">
        <v>2006</v>
      </c>
      <c r="Z16" s="18">
        <v>0.41935480000000003</v>
      </c>
      <c r="AA16" s="18">
        <v>9.0091900000000003E-2</v>
      </c>
      <c r="AB16" s="23">
        <v>31</v>
      </c>
      <c r="AC16" s="6">
        <v>2006</v>
      </c>
      <c r="AD16" s="6"/>
      <c r="AE16" s="6"/>
      <c r="AF16" s="6">
        <v>0</v>
      </c>
      <c r="AG16" s="6">
        <v>2006</v>
      </c>
      <c r="AH16" s="6"/>
      <c r="AI16" s="7"/>
      <c r="AJ16" s="6">
        <v>0</v>
      </c>
    </row>
    <row r="17" spans="3:36" x14ac:dyDescent="0.35">
      <c r="C17" s="2">
        <v>2014</v>
      </c>
      <c r="D17" s="18">
        <v>0.31799870000000002</v>
      </c>
      <c r="E17" s="18">
        <v>3.2843E-3</v>
      </c>
      <c r="F17" s="2">
        <v>20107</v>
      </c>
      <c r="G17" s="2">
        <v>2014</v>
      </c>
      <c r="H17" s="18">
        <v>0.14592269999999999</v>
      </c>
      <c r="I17" s="18">
        <v>2.31775E-2</v>
      </c>
      <c r="J17" s="2">
        <v>233</v>
      </c>
      <c r="K17" s="2">
        <v>2014</v>
      </c>
      <c r="L17" s="18">
        <v>0.1666667</v>
      </c>
      <c r="M17" s="18">
        <v>0.1123666</v>
      </c>
      <c r="N17" s="2">
        <v>12</v>
      </c>
      <c r="O17" s="2">
        <v>2014</v>
      </c>
      <c r="P17" s="18">
        <v>0.25</v>
      </c>
      <c r="Q17" s="18">
        <v>0.25</v>
      </c>
      <c r="R17" s="2">
        <v>4</v>
      </c>
      <c r="U17" s="2">
        <v>2007</v>
      </c>
      <c r="V17" s="18">
        <v>0.28995759999999998</v>
      </c>
      <c r="W17" s="18">
        <v>6.4504999999999996E-3</v>
      </c>
      <c r="X17" s="2">
        <v>4949</v>
      </c>
      <c r="Y17" s="2">
        <v>2007</v>
      </c>
      <c r="Z17" s="18">
        <v>0.42857139999999999</v>
      </c>
      <c r="AA17" s="18">
        <v>9.5238100000000006E-2</v>
      </c>
      <c r="AB17" s="23">
        <v>28</v>
      </c>
      <c r="AC17" s="6">
        <v>2007</v>
      </c>
      <c r="AD17" s="6"/>
      <c r="AE17" s="6"/>
      <c r="AF17" s="6">
        <v>0</v>
      </c>
      <c r="AG17" s="6">
        <v>2007</v>
      </c>
      <c r="AH17" s="6"/>
      <c r="AI17" s="7"/>
      <c r="AJ17" s="6">
        <v>0</v>
      </c>
    </row>
    <row r="18" spans="3:36" x14ac:dyDescent="0.35">
      <c r="C18" s="2">
        <v>2015</v>
      </c>
      <c r="D18" s="18">
        <v>0.31191720000000001</v>
      </c>
      <c r="E18" s="18">
        <v>3.3161000000000002E-3</v>
      </c>
      <c r="F18" s="2">
        <v>19518</v>
      </c>
      <c r="G18" s="2">
        <v>2015</v>
      </c>
      <c r="H18" s="18">
        <v>0.13846149999999999</v>
      </c>
      <c r="I18" s="18">
        <v>2.4797099999999999E-2</v>
      </c>
      <c r="J18" s="2">
        <v>195</v>
      </c>
      <c r="K18" s="2">
        <v>2015</v>
      </c>
      <c r="L18" s="18">
        <v>0.23076920000000001</v>
      </c>
      <c r="M18" s="18">
        <v>8.4265000000000007E-2</v>
      </c>
      <c r="N18" s="2">
        <v>26</v>
      </c>
      <c r="O18" s="2">
        <v>2015</v>
      </c>
      <c r="P18" s="18">
        <v>0.3125</v>
      </c>
      <c r="Q18" s="18">
        <v>0.1196784</v>
      </c>
      <c r="R18" s="2">
        <v>16</v>
      </c>
      <c r="U18" s="2">
        <v>2008</v>
      </c>
      <c r="V18" s="18">
        <v>0.29037829999999998</v>
      </c>
      <c r="W18" s="18">
        <v>4.3290999999999998E-3</v>
      </c>
      <c r="X18" s="2">
        <v>10996</v>
      </c>
      <c r="Y18" s="2">
        <v>2008</v>
      </c>
      <c r="Z18" s="18">
        <v>0.35</v>
      </c>
      <c r="AA18" s="18">
        <v>7.6376299999999994E-2</v>
      </c>
      <c r="AB18" s="23">
        <v>40</v>
      </c>
      <c r="AC18" s="6">
        <v>2008</v>
      </c>
      <c r="AD18" s="6"/>
      <c r="AE18" s="6"/>
      <c r="AF18" s="6">
        <v>0</v>
      </c>
      <c r="AG18" s="6">
        <v>2008</v>
      </c>
      <c r="AH18" s="6"/>
      <c r="AI18" s="7"/>
      <c r="AJ18" s="6">
        <v>0</v>
      </c>
    </row>
    <row r="19" spans="3:36" x14ac:dyDescent="0.35">
      <c r="C19" s="2">
        <v>2016</v>
      </c>
      <c r="D19" s="18">
        <v>0.26901920000000001</v>
      </c>
      <c r="E19" s="18">
        <v>3.7480999999999999E-3</v>
      </c>
      <c r="F19" s="2">
        <v>13999</v>
      </c>
      <c r="G19" s="2">
        <v>2016</v>
      </c>
      <c r="H19" s="18">
        <v>0.10958900000000001</v>
      </c>
      <c r="I19" s="18">
        <v>3.6814E-2</v>
      </c>
      <c r="J19" s="2">
        <v>73</v>
      </c>
      <c r="K19" s="2">
        <v>2016</v>
      </c>
      <c r="L19" s="18">
        <v>0.25</v>
      </c>
      <c r="M19" s="18">
        <v>0.25</v>
      </c>
      <c r="N19" s="2">
        <v>4</v>
      </c>
      <c r="O19" s="19">
        <v>2016</v>
      </c>
      <c r="P19" s="9"/>
      <c r="Q19" s="9"/>
      <c r="R19" s="19">
        <v>0</v>
      </c>
      <c r="U19" s="2">
        <v>2009</v>
      </c>
      <c r="V19" s="18">
        <v>0.29919299999999999</v>
      </c>
      <c r="W19" s="18">
        <v>3.3700000000000002E-3</v>
      </c>
      <c r="X19" s="2">
        <v>18463</v>
      </c>
      <c r="Y19" s="2">
        <v>2009</v>
      </c>
      <c r="Z19" s="18">
        <v>0.28676469999999998</v>
      </c>
      <c r="AA19" s="18">
        <v>3.89235E-2</v>
      </c>
      <c r="AB19" s="23">
        <v>136</v>
      </c>
      <c r="AC19" s="6">
        <v>2009</v>
      </c>
      <c r="AD19" s="6"/>
      <c r="AE19" s="6"/>
      <c r="AF19" s="6">
        <v>0</v>
      </c>
      <c r="AG19" s="6">
        <v>2009</v>
      </c>
      <c r="AH19" s="6"/>
      <c r="AI19" s="7"/>
      <c r="AJ19" s="6">
        <v>0</v>
      </c>
    </row>
    <row r="20" spans="3:36" x14ac:dyDescent="0.35">
      <c r="C20" s="2">
        <v>2017</v>
      </c>
      <c r="D20" s="18">
        <v>0.23672000000000001</v>
      </c>
      <c r="E20" s="18">
        <v>3.6486999999999999E-3</v>
      </c>
      <c r="F20" s="2">
        <v>13573</v>
      </c>
      <c r="G20" s="2">
        <v>2017</v>
      </c>
      <c r="H20" s="18">
        <v>0.17241380000000001</v>
      </c>
      <c r="I20" s="18">
        <v>5.0032800000000002E-2</v>
      </c>
      <c r="J20" s="2">
        <v>58</v>
      </c>
      <c r="K20" s="2">
        <v>2017</v>
      </c>
      <c r="L20" s="18">
        <v>0.42857139999999999</v>
      </c>
      <c r="M20" s="18">
        <v>0.2020305</v>
      </c>
      <c r="N20" s="2">
        <v>7</v>
      </c>
      <c r="O20" s="2">
        <v>2017</v>
      </c>
      <c r="P20" s="18">
        <v>0.5</v>
      </c>
      <c r="Q20" s="18">
        <v>0.28867510000000002</v>
      </c>
      <c r="R20" s="2">
        <v>4</v>
      </c>
      <c r="U20" s="2">
        <v>2010</v>
      </c>
      <c r="V20" s="18">
        <v>0.33263880000000001</v>
      </c>
      <c r="W20" s="18">
        <v>3.1372000000000001E-3</v>
      </c>
      <c r="X20" s="2">
        <v>22556</v>
      </c>
      <c r="Y20" s="2">
        <v>2010</v>
      </c>
      <c r="Z20" s="18">
        <v>0.47199999999999998</v>
      </c>
      <c r="AA20" s="18">
        <v>4.48309E-2</v>
      </c>
      <c r="AB20" s="23">
        <v>125</v>
      </c>
      <c r="AC20" s="6">
        <v>2010</v>
      </c>
      <c r="AD20" s="6"/>
      <c r="AE20" s="6"/>
      <c r="AF20" s="6">
        <v>0</v>
      </c>
      <c r="AG20" s="6">
        <v>2010</v>
      </c>
      <c r="AH20" s="6"/>
      <c r="AI20" s="7"/>
      <c r="AJ20" s="6">
        <v>0</v>
      </c>
    </row>
    <row r="21" spans="3:36" x14ac:dyDescent="0.35">
      <c r="C21" s="2">
        <v>2018</v>
      </c>
      <c r="D21" s="18">
        <v>0.2683006</v>
      </c>
      <c r="E21" s="18">
        <v>3.2518999999999998E-3</v>
      </c>
      <c r="F21" s="2">
        <v>18565</v>
      </c>
      <c r="G21" s="2">
        <v>2018</v>
      </c>
      <c r="H21" s="18">
        <v>0.39655170000000001</v>
      </c>
      <c r="I21" s="18">
        <v>6.4793699999999996E-2</v>
      </c>
      <c r="J21" s="2">
        <v>58</v>
      </c>
      <c r="K21" s="2">
        <v>2018</v>
      </c>
      <c r="L21" s="18">
        <v>0.75</v>
      </c>
      <c r="M21" s="18">
        <v>0.25</v>
      </c>
      <c r="N21" s="2">
        <v>4</v>
      </c>
      <c r="O21" s="2">
        <v>2018</v>
      </c>
      <c r="P21" s="18">
        <v>1</v>
      </c>
      <c r="Q21" s="18">
        <v>0</v>
      </c>
      <c r="R21" s="2">
        <v>2</v>
      </c>
      <c r="U21" s="2">
        <v>2011</v>
      </c>
      <c r="V21" s="18">
        <v>0.25680160000000002</v>
      </c>
      <c r="W21" s="18">
        <v>3.5588E-3</v>
      </c>
      <c r="X21" s="2">
        <v>15070</v>
      </c>
      <c r="Y21" s="2">
        <v>2011</v>
      </c>
      <c r="Z21" s="18">
        <v>0.375</v>
      </c>
      <c r="AA21" s="18">
        <v>4.9669999999999999E-2</v>
      </c>
      <c r="AB21" s="2">
        <v>96</v>
      </c>
      <c r="AC21" s="54">
        <v>2011</v>
      </c>
      <c r="AD21" s="52">
        <v>0.1666667</v>
      </c>
      <c r="AE21" s="52">
        <v>0.1666667</v>
      </c>
      <c r="AF21" s="53">
        <v>6</v>
      </c>
      <c r="AG21" s="2">
        <v>2011</v>
      </c>
      <c r="AH21" s="18">
        <v>0.3333333</v>
      </c>
      <c r="AI21" s="18">
        <v>0.3333333</v>
      </c>
      <c r="AJ21" s="2">
        <v>3</v>
      </c>
    </row>
    <row r="22" spans="3:36" x14ac:dyDescent="0.35">
      <c r="C22" s="2">
        <v>2019</v>
      </c>
      <c r="D22" s="18">
        <v>0.28440310000000002</v>
      </c>
      <c r="E22" s="18">
        <v>3.6143999999999998E-3</v>
      </c>
      <c r="F22" s="2">
        <v>15580</v>
      </c>
      <c r="G22" s="2">
        <v>2019</v>
      </c>
      <c r="H22" s="18">
        <v>0.1774194</v>
      </c>
      <c r="I22" s="18">
        <v>4.8913100000000001E-2</v>
      </c>
      <c r="J22" s="2">
        <v>62</v>
      </c>
      <c r="K22" s="2">
        <v>2019</v>
      </c>
      <c r="L22" s="18">
        <v>1</v>
      </c>
      <c r="M22" s="18">
        <v>0</v>
      </c>
      <c r="N22" s="2">
        <v>3</v>
      </c>
      <c r="O22" s="2">
        <v>2019</v>
      </c>
      <c r="P22" s="18">
        <v>1</v>
      </c>
      <c r="Q22" s="18">
        <v>0</v>
      </c>
      <c r="R22" s="2">
        <v>2</v>
      </c>
      <c r="U22" s="2">
        <v>2012</v>
      </c>
      <c r="V22" s="18">
        <v>0.25539640000000002</v>
      </c>
      <c r="W22" s="18">
        <v>3.5431999999999998E-3</v>
      </c>
      <c r="X22" s="2">
        <v>15149</v>
      </c>
      <c r="Y22" s="2">
        <v>2012</v>
      </c>
      <c r="Z22" s="18">
        <v>0.2164179</v>
      </c>
      <c r="AA22" s="18">
        <v>3.5707799999999998E-2</v>
      </c>
      <c r="AB22" s="2">
        <v>134</v>
      </c>
      <c r="AC22" s="6">
        <v>2012</v>
      </c>
      <c r="AD22" s="13">
        <v>0.18181820000000001</v>
      </c>
      <c r="AE22" s="13">
        <v>0.1219673</v>
      </c>
      <c r="AF22" s="6">
        <v>11</v>
      </c>
      <c r="AG22" s="2">
        <v>2012</v>
      </c>
      <c r="AH22" s="18">
        <v>0.2</v>
      </c>
      <c r="AI22" s="18">
        <v>0.2</v>
      </c>
      <c r="AJ22" s="2">
        <v>5</v>
      </c>
    </row>
    <row r="23" spans="3:36" x14ac:dyDescent="0.35">
      <c r="C23" s="2">
        <v>2020</v>
      </c>
      <c r="D23" s="18">
        <v>0.29705120000000002</v>
      </c>
      <c r="E23" s="18">
        <v>4.1018000000000001E-3</v>
      </c>
      <c r="F23" s="2">
        <v>12412</v>
      </c>
      <c r="G23" s="2">
        <v>2020</v>
      </c>
      <c r="H23" s="18">
        <v>0.1891892</v>
      </c>
      <c r="I23" s="18">
        <v>6.5276500000000001E-2</v>
      </c>
      <c r="J23" s="2">
        <v>37</v>
      </c>
      <c r="K23" s="2">
        <v>2020</v>
      </c>
      <c r="L23" s="18">
        <v>0.25</v>
      </c>
      <c r="M23" s="18">
        <v>0.25</v>
      </c>
      <c r="N23" s="2">
        <v>4</v>
      </c>
      <c r="O23" s="2">
        <v>2020</v>
      </c>
      <c r="P23" s="18">
        <v>0.5</v>
      </c>
      <c r="Q23" s="18">
        <v>0.5</v>
      </c>
      <c r="R23" s="2">
        <v>2</v>
      </c>
      <c r="U23" s="2">
        <v>2013</v>
      </c>
      <c r="V23" s="18">
        <v>0.25868590000000002</v>
      </c>
      <c r="W23" s="18">
        <v>2.9551E-3</v>
      </c>
      <c r="X23" s="2">
        <v>21961</v>
      </c>
      <c r="Y23" s="2">
        <v>2013</v>
      </c>
      <c r="Z23" s="18">
        <v>0.2323944</v>
      </c>
      <c r="AA23" s="18">
        <v>2.51066E-2</v>
      </c>
      <c r="AB23" s="2">
        <v>284</v>
      </c>
      <c r="AC23" s="16">
        <v>2013</v>
      </c>
      <c r="AD23" s="24">
        <v>0.25</v>
      </c>
      <c r="AE23" s="24">
        <v>0.16366339999999999</v>
      </c>
      <c r="AF23" s="16">
        <v>8</v>
      </c>
      <c r="AG23" s="2">
        <v>2013</v>
      </c>
      <c r="AH23" s="18">
        <v>0.25</v>
      </c>
      <c r="AI23" s="18">
        <v>0.25</v>
      </c>
      <c r="AJ23" s="2">
        <v>4</v>
      </c>
    </row>
    <row r="24" spans="3:36" x14ac:dyDescent="0.35">
      <c r="C24" s="2">
        <v>2021</v>
      </c>
      <c r="D24" s="18">
        <v>0.31856410000000002</v>
      </c>
      <c r="E24" s="18">
        <v>4.1116E-3</v>
      </c>
      <c r="F24" s="2">
        <v>12842</v>
      </c>
      <c r="G24" s="2">
        <v>2021</v>
      </c>
      <c r="H24" s="18">
        <v>0.1666667</v>
      </c>
      <c r="I24" s="18">
        <v>6.9204600000000005E-2</v>
      </c>
      <c r="J24" s="2">
        <v>30</v>
      </c>
      <c r="K24" s="2">
        <v>2021</v>
      </c>
      <c r="L24" s="18">
        <v>0.5</v>
      </c>
      <c r="M24" s="18">
        <v>0.5</v>
      </c>
      <c r="N24" s="2">
        <v>2</v>
      </c>
      <c r="O24" s="2">
        <v>2021</v>
      </c>
      <c r="P24" s="18">
        <v>0.5</v>
      </c>
      <c r="Q24" s="18">
        <v>0.5</v>
      </c>
      <c r="R24" s="2">
        <v>2</v>
      </c>
      <c r="U24" s="2">
        <v>2014</v>
      </c>
      <c r="V24" s="18">
        <v>0.3138917</v>
      </c>
      <c r="W24" s="18">
        <v>3.0515E-3</v>
      </c>
      <c r="X24" s="2">
        <v>23129</v>
      </c>
      <c r="Y24" s="2">
        <v>2014</v>
      </c>
      <c r="Z24" s="18">
        <v>0.14399999999999999</v>
      </c>
      <c r="AA24" s="18">
        <v>2.2249399999999999E-2</v>
      </c>
      <c r="AB24" s="2">
        <v>250</v>
      </c>
      <c r="AC24" s="2">
        <v>2014</v>
      </c>
      <c r="AD24" s="18">
        <v>0.2</v>
      </c>
      <c r="AE24" s="18">
        <v>0.1069045</v>
      </c>
      <c r="AF24" s="2">
        <v>15</v>
      </c>
      <c r="AG24" s="2">
        <v>2014</v>
      </c>
      <c r="AH24" s="18">
        <v>0.2</v>
      </c>
      <c r="AI24" s="18">
        <v>0.2</v>
      </c>
      <c r="AJ24" s="2">
        <v>5</v>
      </c>
    </row>
    <row r="25" spans="3:36" x14ac:dyDescent="0.35">
      <c r="C25" s="2">
        <v>2022</v>
      </c>
      <c r="D25" s="18">
        <v>0.27784239999999999</v>
      </c>
      <c r="E25" s="18">
        <v>4.0838000000000003E-3</v>
      </c>
      <c r="F25" s="2">
        <v>12032</v>
      </c>
      <c r="G25" s="2">
        <v>2022</v>
      </c>
      <c r="H25" s="18">
        <v>0.12820509999999999</v>
      </c>
      <c r="I25" s="18">
        <v>5.42336E-2</v>
      </c>
      <c r="J25" s="2">
        <v>39</v>
      </c>
      <c r="K25" s="2">
        <v>2022</v>
      </c>
      <c r="L25" s="18">
        <v>0.66666669999999995</v>
      </c>
      <c r="M25" s="18">
        <v>0.3333333</v>
      </c>
      <c r="N25" s="2">
        <v>3</v>
      </c>
      <c r="O25" s="2">
        <v>2022</v>
      </c>
      <c r="P25" s="18">
        <v>0.66666669999999995</v>
      </c>
      <c r="Q25" s="18">
        <v>0.3333333</v>
      </c>
      <c r="R25" s="2">
        <v>3</v>
      </c>
      <c r="U25" s="2">
        <v>2015</v>
      </c>
      <c r="V25" s="18">
        <v>0.3216735</v>
      </c>
      <c r="W25" s="18">
        <v>3.0772999999999998E-3</v>
      </c>
      <c r="X25" s="2">
        <v>23042</v>
      </c>
      <c r="Y25" s="2">
        <v>2015</v>
      </c>
      <c r="Z25" s="18">
        <v>0.126087</v>
      </c>
      <c r="AA25" s="18">
        <v>2.1935699999999999E-2</v>
      </c>
      <c r="AB25" s="2">
        <v>230</v>
      </c>
      <c r="AC25" s="2">
        <v>2015</v>
      </c>
      <c r="AD25" s="18">
        <v>0.23333329999999999</v>
      </c>
      <c r="AE25" s="18">
        <v>7.8540299999999993E-2</v>
      </c>
      <c r="AF25" s="2">
        <v>30</v>
      </c>
      <c r="AG25" s="2">
        <v>2015</v>
      </c>
      <c r="AH25" s="18">
        <v>0.27777780000000002</v>
      </c>
      <c r="AI25" s="18">
        <v>0.10863250000000001</v>
      </c>
      <c r="AJ25" s="2">
        <v>18</v>
      </c>
    </row>
    <row r="26" spans="3:36" x14ac:dyDescent="0.35">
      <c r="C26" s="2">
        <v>2023</v>
      </c>
      <c r="D26" s="18">
        <v>0.23394499999999999</v>
      </c>
      <c r="E26" s="18">
        <v>4.0150999999999997E-3</v>
      </c>
      <c r="F26" s="2">
        <v>11118</v>
      </c>
      <c r="G26" s="2">
        <v>2023</v>
      </c>
      <c r="H26" s="18">
        <v>0.1153846</v>
      </c>
      <c r="I26" s="18">
        <v>6.3897099999999998E-2</v>
      </c>
      <c r="J26" s="2">
        <v>26</v>
      </c>
      <c r="K26" s="2">
        <v>2023</v>
      </c>
      <c r="L26" s="18">
        <v>0.5</v>
      </c>
      <c r="M26" s="18">
        <v>0.5</v>
      </c>
      <c r="N26" s="2">
        <v>2</v>
      </c>
      <c r="O26" s="2">
        <v>2023</v>
      </c>
      <c r="P26" s="18">
        <v>0.5</v>
      </c>
      <c r="Q26" s="18">
        <v>0.5</v>
      </c>
      <c r="R26" s="2">
        <v>2</v>
      </c>
      <c r="U26" s="2">
        <v>2016</v>
      </c>
      <c r="V26" s="18">
        <v>0.28109250000000002</v>
      </c>
      <c r="W26" s="18">
        <v>3.4416E-3</v>
      </c>
      <c r="X26" s="2">
        <v>17062</v>
      </c>
      <c r="Y26" s="2">
        <v>2016</v>
      </c>
      <c r="Z26" s="18">
        <v>0.1052632</v>
      </c>
      <c r="AA26" s="18">
        <v>2.887E-2</v>
      </c>
      <c r="AB26" s="2">
        <v>114</v>
      </c>
      <c r="AC26" s="2">
        <v>2016</v>
      </c>
      <c r="AD26" s="18">
        <v>0.12820509999999999</v>
      </c>
      <c r="AE26" s="18">
        <v>5.42336E-2</v>
      </c>
      <c r="AF26" s="2">
        <v>39</v>
      </c>
      <c r="AG26" s="55">
        <v>2016</v>
      </c>
      <c r="AH26" s="56">
        <v>0</v>
      </c>
      <c r="AI26" s="9"/>
      <c r="AJ26" s="19">
        <v>0</v>
      </c>
    </row>
    <row r="27" spans="3:36" x14ac:dyDescent="0.35">
      <c r="C27" s="2"/>
      <c r="D27" s="18"/>
      <c r="E27" s="9"/>
      <c r="F27" s="3"/>
      <c r="G27" s="2"/>
      <c r="H27" s="18"/>
      <c r="I27" s="9"/>
      <c r="J27" s="3"/>
      <c r="K27" s="6"/>
      <c r="L27" s="13"/>
      <c r="M27" s="12"/>
      <c r="N27" s="7"/>
      <c r="O27" s="2"/>
      <c r="P27" s="2"/>
      <c r="R27" s="3"/>
      <c r="U27" s="2">
        <v>2017</v>
      </c>
      <c r="V27" s="18">
        <v>0.27840120000000002</v>
      </c>
      <c r="W27" s="18">
        <v>3.4090000000000001E-3</v>
      </c>
      <c r="X27" s="2">
        <v>17288</v>
      </c>
      <c r="Y27" s="2">
        <v>2017</v>
      </c>
      <c r="Z27" s="18">
        <v>0.23404259999999999</v>
      </c>
      <c r="AA27" s="18">
        <v>4.3904400000000003E-2</v>
      </c>
      <c r="AB27" s="2">
        <v>94</v>
      </c>
      <c r="AC27" s="2">
        <v>2017</v>
      </c>
      <c r="AD27" s="18">
        <v>0.45454549999999999</v>
      </c>
      <c r="AE27" s="18">
        <v>8.8022299999999998E-2</v>
      </c>
      <c r="AF27" s="2">
        <v>33</v>
      </c>
      <c r="AG27" s="2">
        <v>2017</v>
      </c>
      <c r="AH27" s="18">
        <v>0.4</v>
      </c>
      <c r="AI27" s="18">
        <v>0.244949</v>
      </c>
      <c r="AJ27" s="2">
        <v>5</v>
      </c>
    </row>
    <row r="28" spans="3:36" x14ac:dyDescent="0.35">
      <c r="C28" s="2" t="s">
        <v>3</v>
      </c>
      <c r="D28" s="18">
        <v>0.28631250000000003</v>
      </c>
      <c r="E28" s="18">
        <v>8.9680000000000001E-4</v>
      </c>
      <c r="F28" s="2">
        <v>254072</v>
      </c>
      <c r="G28" s="2" t="s">
        <v>3</v>
      </c>
      <c r="H28" s="18">
        <v>0.2327698</v>
      </c>
      <c r="I28" s="18">
        <v>1.07793E-2</v>
      </c>
      <c r="J28" s="2">
        <v>1538</v>
      </c>
      <c r="K28" s="2" t="s">
        <v>3</v>
      </c>
      <c r="L28" s="18">
        <v>0.3043478</v>
      </c>
      <c r="M28" s="18">
        <v>4.8234800000000001E-2</v>
      </c>
      <c r="N28" s="2">
        <v>92</v>
      </c>
      <c r="O28" s="2" t="s">
        <v>3</v>
      </c>
      <c r="P28" s="18">
        <v>0.40816330000000001</v>
      </c>
      <c r="Q28" s="18">
        <v>7.0941000000000004E-2</v>
      </c>
      <c r="R28" s="2">
        <v>49</v>
      </c>
      <c r="U28" s="2">
        <v>2018</v>
      </c>
      <c r="V28" s="18">
        <v>0.29574250000000002</v>
      </c>
      <c r="W28" s="18">
        <v>3.0219999999999999E-3</v>
      </c>
      <c r="X28" s="2">
        <v>22807</v>
      </c>
      <c r="Y28" s="2">
        <v>2018</v>
      </c>
      <c r="Z28" s="18">
        <v>0.28235290000000002</v>
      </c>
      <c r="AA28" s="18">
        <v>4.91148E-2</v>
      </c>
      <c r="AB28" s="2">
        <v>85</v>
      </c>
      <c r="AC28" s="2">
        <v>2018</v>
      </c>
      <c r="AD28" s="18">
        <v>0.1875</v>
      </c>
      <c r="AE28" s="18">
        <v>0.1007782</v>
      </c>
      <c r="AF28" s="2">
        <v>16</v>
      </c>
      <c r="AG28" s="2">
        <v>2018</v>
      </c>
      <c r="AH28" s="18">
        <v>1</v>
      </c>
      <c r="AI28" s="18">
        <v>0</v>
      </c>
      <c r="AJ28" s="2">
        <v>2</v>
      </c>
    </row>
    <row r="29" spans="3:36" x14ac:dyDescent="0.35">
      <c r="C29" s="2"/>
      <c r="D29" s="18"/>
      <c r="E29" s="22"/>
      <c r="F29" s="40"/>
      <c r="G29" s="41"/>
      <c r="H29" s="41"/>
      <c r="I29" s="42"/>
      <c r="J29" s="40"/>
      <c r="K29" s="43"/>
      <c r="L29" s="44"/>
      <c r="M29" s="22"/>
      <c r="N29" s="5"/>
      <c r="O29" s="2"/>
      <c r="P29" s="18"/>
      <c r="Q29" s="22"/>
      <c r="R29" s="5"/>
      <c r="U29" s="2">
        <v>2019</v>
      </c>
      <c r="V29" s="18">
        <v>0.3132954</v>
      </c>
      <c r="W29" s="18">
        <v>3.3362000000000001E-3</v>
      </c>
      <c r="X29" s="2">
        <v>19330</v>
      </c>
      <c r="Y29" s="2">
        <v>2019</v>
      </c>
      <c r="Z29" s="18">
        <v>0.1971831</v>
      </c>
      <c r="AA29" s="18">
        <v>4.7554800000000001E-2</v>
      </c>
      <c r="AB29" s="2">
        <v>71</v>
      </c>
      <c r="AC29" s="2">
        <v>2019</v>
      </c>
      <c r="AD29" s="18">
        <v>1</v>
      </c>
      <c r="AE29" s="18">
        <v>0</v>
      </c>
      <c r="AF29" s="2">
        <v>3</v>
      </c>
      <c r="AG29" s="2">
        <v>2019</v>
      </c>
      <c r="AH29" s="18">
        <v>1</v>
      </c>
      <c r="AI29" s="18">
        <v>0</v>
      </c>
      <c r="AJ29" s="2">
        <v>2</v>
      </c>
    </row>
    <row r="30" spans="3:36" x14ac:dyDescent="0.35">
      <c r="D30" s="35"/>
      <c r="E30" s="9"/>
      <c r="G30" s="11"/>
      <c r="K30" s="11"/>
      <c r="L30" s="35"/>
      <c r="M30" s="9"/>
      <c r="O30" s="11"/>
      <c r="P30" s="35"/>
      <c r="Q30" s="9"/>
      <c r="U30" s="2">
        <v>2020</v>
      </c>
      <c r="V30" s="18">
        <v>0.3307215</v>
      </c>
      <c r="W30" s="18">
        <v>3.6527E-3</v>
      </c>
      <c r="X30" s="2">
        <v>16591</v>
      </c>
      <c r="Y30" s="2">
        <v>2020</v>
      </c>
      <c r="Z30" s="18">
        <v>0.1607143</v>
      </c>
      <c r="AA30" s="18">
        <v>4.9522299999999998E-2</v>
      </c>
      <c r="AB30" s="2">
        <v>56</v>
      </c>
      <c r="AC30" s="2">
        <v>2020</v>
      </c>
      <c r="AD30" s="18">
        <v>0.2</v>
      </c>
      <c r="AE30" s="18">
        <v>0.2</v>
      </c>
      <c r="AF30" s="2">
        <v>5</v>
      </c>
      <c r="AG30" s="2">
        <v>2020</v>
      </c>
      <c r="AH30" s="18">
        <v>0.3333333</v>
      </c>
      <c r="AI30" s="18">
        <v>0.3333333</v>
      </c>
      <c r="AJ30" s="2">
        <v>3</v>
      </c>
    </row>
    <row r="31" spans="3:36" x14ac:dyDescent="0.35">
      <c r="D31" s="35"/>
      <c r="E31" s="9"/>
      <c r="G31" s="11"/>
      <c r="K31" s="11"/>
      <c r="L31" s="35"/>
      <c r="M31" s="9"/>
      <c r="O31" s="11"/>
      <c r="P31" s="35"/>
      <c r="Q31" s="9"/>
      <c r="U31" s="2">
        <v>2021</v>
      </c>
      <c r="V31" s="18">
        <v>0.34439950000000003</v>
      </c>
      <c r="W31" s="18">
        <v>3.5376000000000001E-3</v>
      </c>
      <c r="X31" s="2">
        <v>18043</v>
      </c>
      <c r="Y31" s="2">
        <v>2021</v>
      </c>
      <c r="Z31" s="18">
        <v>0.20967740000000001</v>
      </c>
      <c r="AA31" s="18">
        <v>5.2121000000000001E-2</v>
      </c>
      <c r="AB31" s="2">
        <v>62</v>
      </c>
      <c r="AC31" s="2">
        <v>2021</v>
      </c>
      <c r="AD31" s="18">
        <v>0.25</v>
      </c>
      <c r="AE31" s="18">
        <v>0.25</v>
      </c>
      <c r="AF31" s="2">
        <v>4</v>
      </c>
      <c r="AG31" s="2">
        <v>2021</v>
      </c>
      <c r="AH31" s="18">
        <v>0.25</v>
      </c>
      <c r="AI31" s="18">
        <v>0.25</v>
      </c>
      <c r="AJ31" s="2">
        <v>4</v>
      </c>
    </row>
    <row r="32" spans="3:36" x14ac:dyDescent="0.35">
      <c r="D32" s="35"/>
      <c r="E32" s="9"/>
      <c r="G32" s="11"/>
      <c r="K32" s="11"/>
      <c r="L32" s="35"/>
      <c r="M32" s="9"/>
      <c r="O32" s="11"/>
      <c r="P32" s="35"/>
      <c r="Q32" s="9"/>
      <c r="U32" s="2">
        <v>2022</v>
      </c>
      <c r="V32" s="18">
        <v>0.3280091</v>
      </c>
      <c r="W32" s="18">
        <v>3.5335000000000002E-3</v>
      </c>
      <c r="X32" s="2">
        <v>17655</v>
      </c>
      <c r="Y32" s="2">
        <v>2022</v>
      </c>
      <c r="Z32" s="18">
        <v>0.2073171</v>
      </c>
      <c r="AA32" s="18">
        <v>4.5042699999999998E-2</v>
      </c>
      <c r="AB32" s="2">
        <v>82</v>
      </c>
      <c r="AC32" s="2">
        <v>2022</v>
      </c>
      <c r="AD32" s="18">
        <v>0.5</v>
      </c>
      <c r="AE32" s="18">
        <v>0.28867510000000002</v>
      </c>
      <c r="AF32" s="2">
        <v>4</v>
      </c>
      <c r="AG32" s="2">
        <v>2022</v>
      </c>
      <c r="AH32" s="18">
        <v>0.5</v>
      </c>
      <c r="AI32" s="18">
        <v>0.28867510000000002</v>
      </c>
      <c r="AJ32" s="2">
        <v>4</v>
      </c>
    </row>
    <row r="33" spans="3:36" x14ac:dyDescent="0.35">
      <c r="D33" s="35"/>
      <c r="E33" s="9"/>
      <c r="G33" s="11"/>
      <c r="K33" s="11"/>
      <c r="L33" s="35"/>
      <c r="M33" s="9"/>
      <c r="O33" s="11"/>
      <c r="P33" s="35"/>
      <c r="Q33" s="9"/>
      <c r="U33" s="2">
        <v>2023</v>
      </c>
      <c r="V33" s="18">
        <v>0.30210619999999999</v>
      </c>
      <c r="W33" s="18">
        <v>3.5368999999999999E-3</v>
      </c>
      <c r="X33" s="2">
        <v>16855</v>
      </c>
      <c r="Y33" s="2">
        <v>2023</v>
      </c>
      <c r="Z33" s="18">
        <v>8.1632700000000002E-2</v>
      </c>
      <c r="AA33" s="18">
        <v>2.7800600000000002E-2</v>
      </c>
      <c r="AB33" s="2">
        <v>98</v>
      </c>
      <c r="AC33" s="2">
        <v>2023</v>
      </c>
      <c r="AD33" s="18">
        <v>0.5</v>
      </c>
      <c r="AE33" s="18">
        <v>0.5</v>
      </c>
      <c r="AF33" s="2">
        <v>2</v>
      </c>
      <c r="AG33" s="2">
        <v>2023</v>
      </c>
      <c r="AH33" s="18">
        <v>0.5</v>
      </c>
      <c r="AI33" s="18">
        <v>0.5</v>
      </c>
      <c r="AJ33" s="2">
        <v>2</v>
      </c>
    </row>
    <row r="34" spans="3:36" x14ac:dyDescent="0.35">
      <c r="D34" s="35"/>
      <c r="E34" s="9"/>
      <c r="G34" s="11"/>
      <c r="K34" s="11"/>
      <c r="L34" s="35"/>
      <c r="M34" s="9"/>
      <c r="O34" s="11"/>
      <c r="P34" s="35"/>
      <c r="Q34" s="9"/>
      <c r="U34" s="2"/>
      <c r="V34" s="18"/>
      <c r="W34" s="9"/>
      <c r="X34" s="3"/>
      <c r="Y34" s="2"/>
      <c r="Z34" s="18"/>
      <c r="AA34" s="9"/>
      <c r="AB34" s="3"/>
      <c r="AC34" s="2"/>
      <c r="AD34" s="18"/>
      <c r="AE34" s="9"/>
      <c r="AF34" s="3"/>
      <c r="AG34" s="2"/>
      <c r="AH34" s="18"/>
      <c r="AI34" s="9"/>
      <c r="AJ34" s="3"/>
    </row>
    <row r="35" spans="3:36" x14ac:dyDescent="0.35">
      <c r="D35" s="35"/>
      <c r="E35" s="9"/>
      <c r="G35" s="11"/>
      <c r="K35" s="11"/>
      <c r="L35" s="35"/>
      <c r="M35" s="9"/>
      <c r="O35" s="11"/>
      <c r="P35" s="35"/>
      <c r="Q35" s="9"/>
      <c r="U35" s="2" t="s">
        <v>3</v>
      </c>
      <c r="V35" s="18">
        <v>0.28141430000000001</v>
      </c>
      <c r="W35" s="18">
        <v>7.6400000000000003E-4</v>
      </c>
      <c r="X35" s="2">
        <v>346482</v>
      </c>
      <c r="Y35" s="2" t="s">
        <v>3</v>
      </c>
      <c r="Z35" s="18">
        <v>0.22067039999999999</v>
      </c>
      <c r="AA35" s="18">
        <v>8.9499000000000002E-3</v>
      </c>
      <c r="AB35" s="2">
        <v>2148</v>
      </c>
      <c r="AC35" s="2" t="s">
        <v>3</v>
      </c>
      <c r="AD35" s="18">
        <v>0.25136609999999998</v>
      </c>
      <c r="AE35" s="18">
        <v>3.2155299999999998E-2</v>
      </c>
      <c r="AF35" s="2">
        <v>183</v>
      </c>
      <c r="AG35" s="2" t="s">
        <v>3</v>
      </c>
      <c r="AH35" s="18">
        <v>0.3125</v>
      </c>
      <c r="AI35" s="18">
        <v>5.83971E-2</v>
      </c>
      <c r="AJ35" s="2">
        <v>64</v>
      </c>
    </row>
    <row r="36" spans="3:36" x14ac:dyDescent="0.35">
      <c r="D36" s="35"/>
      <c r="E36" s="9"/>
      <c r="G36" s="11"/>
      <c r="K36" s="11"/>
      <c r="L36" s="35"/>
      <c r="M36" s="9"/>
      <c r="O36" s="11"/>
      <c r="P36" s="35"/>
      <c r="Q36" s="9"/>
      <c r="U36" s="2"/>
      <c r="V36" s="18"/>
      <c r="W36" s="22"/>
      <c r="X36" s="5"/>
      <c r="Y36" s="2"/>
      <c r="Z36" s="18"/>
      <c r="AA36" s="22"/>
      <c r="AB36" s="5"/>
      <c r="AC36" s="2"/>
      <c r="AD36" s="18"/>
      <c r="AE36" s="22"/>
      <c r="AF36" s="5"/>
      <c r="AG36" s="2"/>
      <c r="AH36" s="18"/>
      <c r="AI36" s="22"/>
      <c r="AJ36" s="5"/>
    </row>
    <row r="37" spans="3:36" x14ac:dyDescent="0.35">
      <c r="D37" s="35"/>
      <c r="E37" s="9"/>
      <c r="G37" s="11"/>
      <c r="K37" s="11"/>
      <c r="L37" s="35"/>
      <c r="M37" s="9"/>
      <c r="O37" s="11"/>
      <c r="P37" s="35"/>
      <c r="Q37" s="9"/>
    </row>
    <row r="38" spans="3:36" x14ac:dyDescent="0.35">
      <c r="C38" s="11"/>
      <c r="D38" s="35"/>
      <c r="E38" s="9"/>
      <c r="G38" s="11"/>
      <c r="H38" s="35"/>
      <c r="I38" s="9"/>
      <c r="K38" s="11"/>
      <c r="L38" s="35"/>
      <c r="M38" s="9"/>
      <c r="O38" s="11"/>
      <c r="P38" s="35"/>
      <c r="Q38" s="9"/>
    </row>
    <row r="40" spans="3:36" x14ac:dyDescent="0.35">
      <c r="C40" t="s">
        <v>67</v>
      </c>
      <c r="U40" t="s">
        <v>70</v>
      </c>
    </row>
    <row r="41" spans="3:36" x14ac:dyDescent="0.35">
      <c r="C41" t="s">
        <v>27</v>
      </c>
      <c r="G41" t="s">
        <v>26</v>
      </c>
      <c r="K41" t="s">
        <v>23</v>
      </c>
      <c r="O41" t="s">
        <v>29</v>
      </c>
      <c r="U41" t="s">
        <v>27</v>
      </c>
      <c r="Y41" t="s">
        <v>26</v>
      </c>
      <c r="AC41" t="s">
        <v>23</v>
      </c>
      <c r="AG41" t="s">
        <v>29</v>
      </c>
    </row>
    <row r="42" spans="3:36" ht="87" x14ac:dyDescent="0.35">
      <c r="C42" s="2" t="s">
        <v>2</v>
      </c>
      <c r="D42" s="2" t="s">
        <v>5</v>
      </c>
      <c r="E42" s="2" t="s">
        <v>6</v>
      </c>
      <c r="F42" s="29" t="s">
        <v>28</v>
      </c>
      <c r="G42" s="2" t="s">
        <v>2</v>
      </c>
      <c r="H42" s="2" t="s">
        <v>5</v>
      </c>
      <c r="I42" s="2" t="s">
        <v>6</v>
      </c>
      <c r="J42" s="30" t="s">
        <v>28</v>
      </c>
      <c r="K42" s="15" t="s">
        <v>2</v>
      </c>
      <c r="L42" s="15" t="s">
        <v>5</v>
      </c>
      <c r="M42" s="26" t="s">
        <v>6</v>
      </c>
      <c r="N42" s="29" t="s">
        <v>28</v>
      </c>
      <c r="O42" s="6" t="s">
        <v>2</v>
      </c>
      <c r="P42" s="6" t="s">
        <v>5</v>
      </c>
      <c r="Q42" s="6" t="s">
        <v>6</v>
      </c>
      <c r="R42" s="29" t="s">
        <v>28</v>
      </c>
      <c r="S42" s="29" t="s">
        <v>32</v>
      </c>
      <c r="U42" s="2" t="s">
        <v>2</v>
      </c>
      <c r="V42" s="2" t="s">
        <v>5</v>
      </c>
      <c r="W42" s="2" t="s">
        <v>6</v>
      </c>
      <c r="X42" s="29" t="s">
        <v>28</v>
      </c>
      <c r="Y42" s="2" t="s">
        <v>2</v>
      </c>
      <c r="Z42" s="2" t="s">
        <v>5</v>
      </c>
      <c r="AA42" s="2" t="s">
        <v>6</v>
      </c>
      <c r="AB42" s="30" t="s">
        <v>28</v>
      </c>
      <c r="AC42" s="6" t="s">
        <v>2</v>
      </c>
      <c r="AD42" s="6" t="s">
        <v>5</v>
      </c>
      <c r="AE42" s="6" t="s">
        <v>6</v>
      </c>
      <c r="AF42" s="29" t="s">
        <v>28</v>
      </c>
      <c r="AG42" s="6" t="s">
        <v>2</v>
      </c>
      <c r="AH42" s="6" t="s">
        <v>5</v>
      </c>
      <c r="AI42" s="6" t="s">
        <v>6</v>
      </c>
      <c r="AJ42" s="30" t="s">
        <v>28</v>
      </c>
    </row>
    <row r="43" spans="3:36" x14ac:dyDescent="0.35">
      <c r="C43" s="2"/>
      <c r="E43" s="3"/>
      <c r="F43" s="7"/>
      <c r="G43" s="2"/>
      <c r="I43" s="3"/>
      <c r="J43" s="7"/>
      <c r="K43" s="7"/>
      <c r="L43" s="7"/>
      <c r="M43" s="27"/>
      <c r="N43" s="7"/>
      <c r="O43" s="7"/>
      <c r="P43" s="7"/>
      <c r="Q43" s="7"/>
      <c r="R43" s="7"/>
      <c r="S43" s="7"/>
      <c r="U43" s="2"/>
      <c r="W43" s="3"/>
      <c r="X43" s="7"/>
      <c r="Y43" s="2"/>
      <c r="AB43" s="7"/>
      <c r="AC43" s="7"/>
      <c r="AD43" s="7"/>
      <c r="AE43" s="7"/>
      <c r="AF43" s="7"/>
      <c r="AG43" s="7"/>
      <c r="AH43" s="7"/>
      <c r="AI43" s="7"/>
      <c r="AJ43" s="7"/>
    </row>
    <row r="44" spans="3:36" x14ac:dyDescent="0.35">
      <c r="C44" s="2">
        <v>2005</v>
      </c>
      <c r="D44" s="18">
        <v>141.00380000000001</v>
      </c>
      <c r="E44" s="2">
        <v>3067</v>
      </c>
      <c r="F44" s="8">
        <f>D44/t1_3!D92*100</f>
        <v>15.955747869314408</v>
      </c>
      <c r="G44" s="2">
        <v>2005</v>
      </c>
      <c r="H44" s="18">
        <v>0.32934020000000003</v>
      </c>
      <c r="I44" s="2">
        <v>13</v>
      </c>
      <c r="J44" s="8">
        <f>H44/t1_3!G92*100</f>
        <v>50.914257745891419</v>
      </c>
      <c r="K44" s="6">
        <v>2005</v>
      </c>
      <c r="L44" s="8">
        <v>0</v>
      </c>
      <c r="M44" s="27">
        <v>0</v>
      </c>
      <c r="N44" s="7" t="s">
        <v>20</v>
      </c>
      <c r="O44" s="6">
        <v>2005</v>
      </c>
      <c r="P44" s="8">
        <v>0</v>
      </c>
      <c r="Q44" s="7">
        <v>0</v>
      </c>
      <c r="R44" s="7"/>
      <c r="S44" s="7"/>
      <c r="U44" s="2">
        <v>2005</v>
      </c>
      <c r="V44" s="18">
        <v>182.2388</v>
      </c>
      <c r="W44" s="2">
        <v>3208</v>
      </c>
      <c r="X44" s="8">
        <f>V44/t1_3!R92*100</f>
        <v>19.383281278003118</v>
      </c>
      <c r="Y44" s="2">
        <v>2005</v>
      </c>
      <c r="Z44" s="18">
        <v>0.32934020000000003</v>
      </c>
      <c r="AA44" s="23">
        <v>13</v>
      </c>
      <c r="AB44" s="8">
        <f>Z44/t1_3!U92*100</f>
        <v>50.914257745891419</v>
      </c>
      <c r="AC44" s="6">
        <v>2005</v>
      </c>
      <c r="AD44" s="6">
        <v>0</v>
      </c>
      <c r="AE44" s="6">
        <v>0</v>
      </c>
      <c r="AF44" s="8" t="s">
        <v>20</v>
      </c>
      <c r="AG44" s="6">
        <v>2005</v>
      </c>
      <c r="AH44" s="6">
        <v>0</v>
      </c>
      <c r="AI44" s="6">
        <v>0</v>
      </c>
      <c r="AJ44" s="8" t="s">
        <v>20</v>
      </c>
    </row>
    <row r="45" spans="3:36" x14ac:dyDescent="0.35">
      <c r="C45" s="2">
        <v>2006</v>
      </c>
      <c r="D45" s="18">
        <v>388.13830000000002</v>
      </c>
      <c r="E45" s="2">
        <v>4563</v>
      </c>
      <c r="F45" s="8">
        <f>D45/t1_3!D93*100</f>
        <v>35.214391021715372</v>
      </c>
      <c r="G45" s="2">
        <v>2006</v>
      </c>
      <c r="H45" s="18">
        <v>0.55358649999999998</v>
      </c>
      <c r="I45" s="2">
        <v>28</v>
      </c>
      <c r="J45" s="8">
        <f>H45/t1_3!G93*100</f>
        <v>50.522255523268541</v>
      </c>
      <c r="K45" s="6">
        <v>2006</v>
      </c>
      <c r="L45" s="8">
        <v>0</v>
      </c>
      <c r="M45" s="27">
        <v>0</v>
      </c>
      <c r="N45" s="7" t="s">
        <v>20</v>
      </c>
      <c r="O45" s="6">
        <v>2006</v>
      </c>
      <c r="P45" s="8">
        <v>0</v>
      </c>
      <c r="Q45" s="7">
        <v>0</v>
      </c>
      <c r="R45" s="7"/>
      <c r="S45" s="7"/>
      <c r="U45" s="2">
        <v>2006</v>
      </c>
      <c r="V45" s="18">
        <v>398.19220000000001</v>
      </c>
      <c r="W45" s="2">
        <v>4967</v>
      </c>
      <c r="X45" s="8">
        <f>V45/t1_3!R93*100</f>
        <v>30.406610474679248</v>
      </c>
      <c r="Y45" s="2">
        <v>2006</v>
      </c>
      <c r="Z45" s="18">
        <v>0.55358649999999998</v>
      </c>
      <c r="AA45" s="23">
        <v>29</v>
      </c>
      <c r="AB45" s="8">
        <f>Z45/t1_3!U93*100</f>
        <v>50.485257598736375</v>
      </c>
      <c r="AC45" s="6">
        <v>2006</v>
      </c>
      <c r="AD45" s="6">
        <v>0</v>
      </c>
      <c r="AE45" s="6">
        <v>0</v>
      </c>
      <c r="AF45" s="8" t="s">
        <v>20</v>
      </c>
      <c r="AG45" s="6">
        <v>2006</v>
      </c>
      <c r="AH45" s="6">
        <v>0</v>
      </c>
      <c r="AI45" s="6">
        <v>0</v>
      </c>
      <c r="AJ45" s="8" t="s">
        <v>20</v>
      </c>
    </row>
    <row r="46" spans="3:36" x14ac:dyDescent="0.35">
      <c r="C46" s="2">
        <v>2007</v>
      </c>
      <c r="D46" s="18">
        <v>257.52910000000003</v>
      </c>
      <c r="E46" s="2">
        <v>3631</v>
      </c>
      <c r="F46" s="8">
        <f>D46/t1_3!D94*100</f>
        <v>26.062250671899985</v>
      </c>
      <c r="G46" s="2">
        <v>2007</v>
      </c>
      <c r="H46" s="18">
        <v>0.59643979999999996</v>
      </c>
      <c r="I46" s="2">
        <v>23</v>
      </c>
      <c r="J46" s="8">
        <f>H46/t1_3!G94*100</f>
        <v>55.71095379493871</v>
      </c>
      <c r="K46" s="6">
        <v>2007</v>
      </c>
      <c r="L46" s="8">
        <v>0</v>
      </c>
      <c r="M46" s="27">
        <v>0</v>
      </c>
      <c r="N46" s="7" t="s">
        <v>20</v>
      </c>
      <c r="O46" s="6">
        <v>2007</v>
      </c>
      <c r="P46" s="8">
        <v>0</v>
      </c>
      <c r="Q46" s="7">
        <v>0</v>
      </c>
      <c r="R46" s="7"/>
      <c r="S46" s="7"/>
      <c r="U46" s="2">
        <v>2007</v>
      </c>
      <c r="V46" s="18">
        <v>268.1816</v>
      </c>
      <c r="W46" s="2">
        <v>4269</v>
      </c>
      <c r="X46" s="8">
        <f>V46/t1_3!R94*100</f>
        <v>6.6130142298059287</v>
      </c>
      <c r="Y46" s="2">
        <v>2007</v>
      </c>
      <c r="Z46" s="18">
        <v>0.74643979999999999</v>
      </c>
      <c r="AA46" s="23">
        <v>24</v>
      </c>
      <c r="AB46" s="8">
        <f>Z46/t1_3!U94*100</f>
        <v>61.153664968863595</v>
      </c>
      <c r="AC46" s="6">
        <v>2007</v>
      </c>
      <c r="AD46" s="6">
        <v>0</v>
      </c>
      <c r="AE46" s="6">
        <v>0</v>
      </c>
      <c r="AF46" s="8" t="s">
        <v>20</v>
      </c>
      <c r="AG46" s="6">
        <v>2007</v>
      </c>
      <c r="AH46" s="6">
        <v>0</v>
      </c>
      <c r="AI46" s="6">
        <v>0</v>
      </c>
      <c r="AJ46" s="8" t="s">
        <v>20</v>
      </c>
    </row>
    <row r="47" spans="3:36" x14ac:dyDescent="0.35">
      <c r="C47" s="2">
        <v>2008</v>
      </c>
      <c r="D47" s="18">
        <v>689.69560000000001</v>
      </c>
      <c r="E47" s="2">
        <v>9001</v>
      </c>
      <c r="F47" s="8">
        <f>D47/t1_3!D95*100</f>
        <v>40.587304454980874</v>
      </c>
      <c r="G47" s="2">
        <v>2008</v>
      </c>
      <c r="H47" s="18">
        <v>0.45947850000000001</v>
      </c>
      <c r="I47" s="2">
        <v>33</v>
      </c>
      <c r="J47" s="8">
        <f>H47/t1_3!G95*100</f>
        <v>2.2917467818030284</v>
      </c>
      <c r="K47" s="6">
        <v>2008</v>
      </c>
      <c r="L47" s="8">
        <v>0</v>
      </c>
      <c r="M47" s="27">
        <v>0</v>
      </c>
      <c r="N47" s="7" t="s">
        <v>20</v>
      </c>
      <c r="O47" s="6">
        <v>2008</v>
      </c>
      <c r="P47" s="8">
        <v>0</v>
      </c>
      <c r="Q47" s="7">
        <v>0</v>
      </c>
      <c r="R47" s="7"/>
      <c r="S47" s="7"/>
      <c r="U47" s="2">
        <v>2008</v>
      </c>
      <c r="V47" s="18">
        <v>758.51829999999995</v>
      </c>
      <c r="W47" s="2">
        <v>10349</v>
      </c>
      <c r="X47" s="8">
        <f>V47/t1_3!R95*100</f>
        <v>13.434751897911809</v>
      </c>
      <c r="Y47" s="2">
        <v>2008</v>
      </c>
      <c r="Z47" s="18">
        <v>1.9142939999999999</v>
      </c>
      <c r="AA47" s="23">
        <v>37</v>
      </c>
      <c r="AB47" s="8">
        <f>Z47/t1_3!U95*100</f>
        <v>4.9913551220934185</v>
      </c>
      <c r="AC47" s="6">
        <v>2008</v>
      </c>
      <c r="AD47" s="6">
        <v>0</v>
      </c>
      <c r="AE47" s="6">
        <v>0</v>
      </c>
      <c r="AF47" s="8" t="s">
        <v>20</v>
      </c>
      <c r="AG47" s="6">
        <v>2008</v>
      </c>
      <c r="AH47" s="6">
        <v>0</v>
      </c>
      <c r="AI47" s="6">
        <v>0</v>
      </c>
      <c r="AJ47" s="8" t="s">
        <v>20</v>
      </c>
    </row>
    <row r="48" spans="3:36" x14ac:dyDescent="0.35">
      <c r="C48" s="2">
        <v>2009</v>
      </c>
      <c r="D48" s="18">
        <v>776.4837</v>
      </c>
      <c r="E48" s="2">
        <v>15690</v>
      </c>
      <c r="F48" s="8">
        <f>D48/t1_3!D96*100</f>
        <v>32.418202336414069</v>
      </c>
      <c r="G48" s="2">
        <v>2009</v>
      </c>
      <c r="H48" s="18">
        <v>1.972424</v>
      </c>
      <c r="I48" s="2">
        <v>58</v>
      </c>
      <c r="J48" s="8">
        <f>H48/t1_3!G96*100</f>
        <v>69.452087304901653</v>
      </c>
      <c r="K48" s="6">
        <v>2009</v>
      </c>
      <c r="L48" s="8">
        <v>0</v>
      </c>
      <c r="M48" s="27">
        <v>0</v>
      </c>
      <c r="N48" s="7" t="s">
        <v>20</v>
      </c>
      <c r="O48" s="6">
        <v>2009</v>
      </c>
      <c r="P48" s="8">
        <v>0</v>
      </c>
      <c r="Q48" s="7">
        <v>0</v>
      </c>
      <c r="R48" s="7"/>
      <c r="S48" s="7"/>
      <c r="U48" s="2">
        <v>2009</v>
      </c>
      <c r="V48" s="18">
        <v>896.23</v>
      </c>
      <c r="W48" s="2">
        <v>17901</v>
      </c>
      <c r="X48" s="8">
        <f>V48/t1_3!R96*100</f>
        <v>24.488851278517345</v>
      </c>
      <c r="Y48" s="2">
        <v>2009</v>
      </c>
      <c r="Z48" s="18">
        <v>2.181238</v>
      </c>
      <c r="AA48" s="23">
        <v>134</v>
      </c>
      <c r="AB48" s="8">
        <f>Z48/t1_3!U96*100</f>
        <v>9.2827802574552045</v>
      </c>
      <c r="AC48" s="6">
        <v>2009</v>
      </c>
      <c r="AD48" s="6">
        <v>0</v>
      </c>
      <c r="AE48" s="6">
        <v>0</v>
      </c>
      <c r="AF48" s="8" t="s">
        <v>20</v>
      </c>
      <c r="AG48" s="6">
        <v>2009</v>
      </c>
      <c r="AH48" s="6">
        <v>0</v>
      </c>
      <c r="AI48" s="6">
        <v>0</v>
      </c>
      <c r="AJ48" s="8" t="s">
        <v>20</v>
      </c>
    </row>
    <row r="49" spans="3:36" x14ac:dyDescent="0.35">
      <c r="C49" s="2">
        <v>2010</v>
      </c>
      <c r="D49" s="18">
        <v>463.3852</v>
      </c>
      <c r="E49" s="2">
        <v>19520</v>
      </c>
      <c r="F49" s="8">
        <f>D49/t1_3!D97*100</f>
        <v>28.023387031421787</v>
      </c>
      <c r="G49" s="2">
        <v>2010</v>
      </c>
      <c r="H49" s="18">
        <v>0.43727369999999999</v>
      </c>
      <c r="I49" s="2">
        <v>85</v>
      </c>
      <c r="J49" s="8">
        <f>H49/t1_3!G97*100</f>
        <v>25.499685098144408</v>
      </c>
      <c r="K49" s="6">
        <v>2010</v>
      </c>
      <c r="L49" s="8">
        <v>0</v>
      </c>
      <c r="M49" s="27">
        <v>0</v>
      </c>
      <c r="N49" s="7" t="s">
        <v>20</v>
      </c>
      <c r="O49" s="28">
        <v>2010</v>
      </c>
      <c r="P49" s="8">
        <v>0</v>
      </c>
      <c r="Q49" s="7">
        <v>0</v>
      </c>
      <c r="R49" s="7"/>
      <c r="S49" s="7"/>
      <c r="U49" s="2">
        <v>2010</v>
      </c>
      <c r="V49" s="18">
        <v>575.899</v>
      </c>
      <c r="W49" s="2">
        <v>21790</v>
      </c>
      <c r="X49" s="8">
        <f>V49/t1_3!R97*100</f>
        <v>30.0337051873029</v>
      </c>
      <c r="Y49" s="2">
        <v>2010</v>
      </c>
      <c r="Z49" s="18">
        <v>0.72117390000000003</v>
      </c>
      <c r="AA49" s="23">
        <v>123</v>
      </c>
      <c r="AB49" s="8">
        <f>Z49/t1_3!U97*100</f>
        <v>31.884672520359707</v>
      </c>
      <c r="AC49" s="6">
        <v>2010</v>
      </c>
      <c r="AD49" s="6">
        <v>0</v>
      </c>
      <c r="AE49" s="7">
        <v>0</v>
      </c>
      <c r="AF49" s="8" t="s">
        <v>20</v>
      </c>
      <c r="AG49" s="6">
        <v>2010</v>
      </c>
      <c r="AH49" s="6">
        <v>0</v>
      </c>
      <c r="AI49" s="7">
        <v>0</v>
      </c>
      <c r="AJ49" s="8" t="s">
        <v>20</v>
      </c>
    </row>
    <row r="50" spans="3:36" x14ac:dyDescent="0.35">
      <c r="C50" s="2">
        <v>2011</v>
      </c>
      <c r="D50" s="18">
        <v>169.14420000000001</v>
      </c>
      <c r="E50" s="2">
        <v>13130</v>
      </c>
      <c r="F50" s="8">
        <f>D50/t1_3!D98*100</f>
        <v>27.46872128596025</v>
      </c>
      <c r="G50" s="2">
        <v>2011</v>
      </c>
      <c r="H50" s="18">
        <v>0.43718950000000001</v>
      </c>
      <c r="I50" s="2">
        <v>89</v>
      </c>
      <c r="J50" s="8">
        <f>H50/t1_3!G98*100</f>
        <v>33.168410351341713</v>
      </c>
      <c r="K50" s="2">
        <v>2011</v>
      </c>
      <c r="L50" s="39">
        <v>3.5000000000000001E-3</v>
      </c>
      <c r="M50" s="2">
        <v>6</v>
      </c>
      <c r="N50" s="31">
        <f>L50/t1_3!J98*100</f>
        <v>5.1975823816807498</v>
      </c>
      <c r="O50" s="33">
        <v>2011</v>
      </c>
      <c r="P50" s="45">
        <v>3.5000000000000001E-3</v>
      </c>
      <c r="Q50" s="6">
        <v>3</v>
      </c>
      <c r="R50" s="8">
        <f>P50/t1_3!M98*100</f>
        <v>8.7281795511221958</v>
      </c>
      <c r="S50" s="8">
        <f>P50/H50*100</f>
        <v>0.80056817467025165</v>
      </c>
      <c r="U50" s="2">
        <v>2011</v>
      </c>
      <c r="V50" s="18">
        <v>208.0308</v>
      </c>
      <c r="W50" s="2">
        <v>14706</v>
      </c>
      <c r="X50" s="8">
        <f>V50/t1_3!R98*100</f>
        <v>27.455820161440077</v>
      </c>
      <c r="Y50" s="2">
        <v>2011</v>
      </c>
      <c r="Z50" s="18">
        <v>0.50155700000000003</v>
      </c>
      <c r="AA50" s="23">
        <v>96</v>
      </c>
      <c r="AB50" s="8">
        <f>Z50/t1_3!U98*100</f>
        <v>35.530268844664306</v>
      </c>
      <c r="AC50" s="6">
        <v>2011</v>
      </c>
      <c r="AD50" s="13">
        <v>3.5000000000000001E-3</v>
      </c>
      <c r="AE50" s="6">
        <v>6</v>
      </c>
      <c r="AF50" s="8">
        <f>AD50/t1_3!X98*100</f>
        <v>5.1975823816807498</v>
      </c>
      <c r="AG50" s="2">
        <v>2011</v>
      </c>
      <c r="AH50" s="18">
        <v>3.5000000000000001E-3</v>
      </c>
      <c r="AI50" s="2">
        <v>3</v>
      </c>
      <c r="AJ50" s="8">
        <f>AH50/t1_3!AA98*100</f>
        <v>8.7281795511221958</v>
      </c>
    </row>
    <row r="51" spans="3:36" x14ac:dyDescent="0.35">
      <c r="C51" s="2">
        <v>2012</v>
      </c>
      <c r="D51" s="18">
        <v>486.33769999999998</v>
      </c>
      <c r="E51" s="2">
        <v>12172</v>
      </c>
      <c r="F51" s="8">
        <f>D51/t1_3!D99*100</f>
        <v>37.020707304838048</v>
      </c>
      <c r="G51" s="2">
        <v>2012</v>
      </c>
      <c r="H51" s="18">
        <v>3.082541</v>
      </c>
      <c r="I51" s="2">
        <v>113</v>
      </c>
      <c r="J51" s="8">
        <f>H51/t1_3!G99*100</f>
        <v>65.419701329344605</v>
      </c>
      <c r="K51" s="2">
        <v>2012</v>
      </c>
      <c r="L51" s="39">
        <v>2.5575510000000001</v>
      </c>
      <c r="M51" s="2">
        <v>9</v>
      </c>
      <c r="N51" s="8">
        <f>L51/t1_3!J99*100</f>
        <v>96.640784204959786</v>
      </c>
      <c r="O51" s="23">
        <v>2012</v>
      </c>
      <c r="P51" s="45">
        <v>2.457551</v>
      </c>
      <c r="Q51" s="6">
        <v>4</v>
      </c>
      <c r="R51" s="8">
        <f>P51/t1_3!M99*100</f>
        <v>98.913284533100736</v>
      </c>
      <c r="S51" s="8">
        <f t="shared" ref="S51:S64" si="0">P51/H51*100</f>
        <v>79.724843886910179</v>
      </c>
      <c r="U51" s="2">
        <v>2012</v>
      </c>
      <c r="V51" s="18">
        <v>620.45860000000005</v>
      </c>
      <c r="W51" s="2">
        <v>14529</v>
      </c>
      <c r="X51" s="8">
        <f>V51/t1_3!R99*100</f>
        <v>24.454201378118711</v>
      </c>
      <c r="Y51" s="2">
        <v>2012</v>
      </c>
      <c r="Z51" s="18">
        <v>3.1270910000000001</v>
      </c>
      <c r="AA51" s="2">
        <v>124</v>
      </c>
      <c r="AB51" s="31">
        <f>Z51/t1_3!U99*100</f>
        <v>41.940165049261161</v>
      </c>
      <c r="AC51" s="16">
        <v>2012</v>
      </c>
      <c r="AD51" s="24">
        <v>2.5575510000000001</v>
      </c>
      <c r="AE51" s="16">
        <v>9</v>
      </c>
      <c r="AF51" s="8">
        <f>AD51/t1_3!X99*100</f>
        <v>96.640784204959786</v>
      </c>
      <c r="AG51" s="2">
        <v>2012</v>
      </c>
      <c r="AH51" s="18">
        <v>2.457551</v>
      </c>
      <c r="AI51" s="2">
        <v>4</v>
      </c>
      <c r="AJ51" s="8">
        <f>AH51/t1_3!AA99*100</f>
        <v>98.913284533100736</v>
      </c>
    </row>
    <row r="52" spans="3:36" x14ac:dyDescent="0.35">
      <c r="C52" s="2">
        <v>2013</v>
      </c>
      <c r="D52" s="18">
        <v>563.01549999999997</v>
      </c>
      <c r="E52" s="2">
        <v>18948</v>
      </c>
      <c r="F52" s="8">
        <f>D52/t1_3!D100*100</f>
        <v>26.576389675616479</v>
      </c>
      <c r="G52" s="2">
        <v>2013</v>
      </c>
      <c r="H52" s="18">
        <v>2.3966829999999999</v>
      </c>
      <c r="I52" s="2">
        <v>269</v>
      </c>
      <c r="J52" s="8">
        <f>H52/t1_3!G100*100</f>
        <v>33.73534422766388</v>
      </c>
      <c r="K52" s="2">
        <v>2013</v>
      </c>
      <c r="L52" s="39">
        <v>0.22589999999999999</v>
      </c>
      <c r="M52" s="2">
        <v>8</v>
      </c>
      <c r="N52" s="8">
        <f>L52/t1_3!J100*100</f>
        <v>59.206677695515694</v>
      </c>
      <c r="O52" s="23">
        <v>2013</v>
      </c>
      <c r="P52" s="45">
        <v>0.19600000000000001</v>
      </c>
      <c r="Q52" s="6">
        <v>4</v>
      </c>
      <c r="R52" s="8">
        <f>P52/t1_3!M100*100</f>
        <v>61.515284665118322</v>
      </c>
      <c r="S52" s="8">
        <f t="shared" si="0"/>
        <v>8.1779693017391129</v>
      </c>
      <c r="U52" s="2">
        <v>2013</v>
      </c>
      <c r="V52" s="18">
        <v>773.27</v>
      </c>
      <c r="W52" s="2">
        <v>21653</v>
      </c>
      <c r="X52" s="8">
        <f>V52/t1_3!R100*100</f>
        <v>18.558857115976597</v>
      </c>
      <c r="Y52" s="2">
        <v>2013</v>
      </c>
      <c r="Z52" s="18">
        <v>2.3966829999999999</v>
      </c>
      <c r="AA52" s="2">
        <v>283</v>
      </c>
      <c r="AB52" s="8">
        <f>Z52/t1_3!U100*100</f>
        <v>7.8566504344348402</v>
      </c>
      <c r="AC52" s="2">
        <v>2013</v>
      </c>
      <c r="AD52" s="18">
        <v>0.22589999999999999</v>
      </c>
      <c r="AE52" s="2">
        <v>8</v>
      </c>
      <c r="AF52" s="8">
        <f>AD52/t1_3!X100*100</f>
        <v>59.206677695515694</v>
      </c>
      <c r="AG52" s="2">
        <v>2013</v>
      </c>
      <c r="AH52" s="18">
        <v>0.19600000000000001</v>
      </c>
      <c r="AI52" s="2">
        <v>4</v>
      </c>
      <c r="AJ52" s="8">
        <f>AH52/t1_3!AA100*100</f>
        <v>61.515284665118322</v>
      </c>
    </row>
    <row r="53" spans="3:36" x14ac:dyDescent="0.35">
      <c r="C53" s="2">
        <v>2014</v>
      </c>
      <c r="D53" s="18">
        <v>531.35940000000005</v>
      </c>
      <c r="E53" s="2">
        <v>19939</v>
      </c>
      <c r="F53" s="8">
        <f>D53/t1_3!D101*100</f>
        <v>32.113138262639552</v>
      </c>
      <c r="G53" s="2">
        <v>2014</v>
      </c>
      <c r="H53" s="18">
        <v>2.9297529999999998</v>
      </c>
      <c r="I53" s="2">
        <v>233</v>
      </c>
      <c r="J53" s="8">
        <f>H53/t1_3!G101*100</f>
        <v>47.530107913797451</v>
      </c>
      <c r="K53" s="2">
        <v>2014</v>
      </c>
      <c r="L53" s="39">
        <v>1.3851199999999999</v>
      </c>
      <c r="M53" s="2">
        <v>12</v>
      </c>
      <c r="N53" s="8">
        <f>L53/t1_3!J101*100</f>
        <v>88.759303700333533</v>
      </c>
      <c r="O53" s="23">
        <v>2014</v>
      </c>
      <c r="P53" s="45">
        <v>1.36032</v>
      </c>
      <c r="Q53" s="6">
        <v>4</v>
      </c>
      <c r="R53" s="8">
        <f>P53/t1_3!M101*100</f>
        <v>95.728420430395062</v>
      </c>
      <c r="S53" s="8">
        <f t="shared" si="0"/>
        <v>46.431217921783855</v>
      </c>
      <c r="U53" s="2">
        <v>2014</v>
      </c>
      <c r="V53" s="18">
        <v>996.1028</v>
      </c>
      <c r="W53" s="2">
        <v>22907</v>
      </c>
      <c r="X53" s="8">
        <f>V53/t1_3!R101*100</f>
        <v>36.440390076798614</v>
      </c>
      <c r="Y53" s="2">
        <v>2014</v>
      </c>
      <c r="Z53" s="18">
        <v>3.0423529999999999</v>
      </c>
      <c r="AA53" s="2">
        <v>250</v>
      </c>
      <c r="AB53" s="8">
        <f>Z53/t1_3!U101*100</f>
        <v>42.755282095906871</v>
      </c>
      <c r="AC53" s="2">
        <v>2014</v>
      </c>
      <c r="AD53" s="18">
        <v>1.48512</v>
      </c>
      <c r="AE53" s="2">
        <v>15</v>
      </c>
      <c r="AF53" s="8">
        <f>AD53/t1_3!X101*100</f>
        <v>83.756735950731326</v>
      </c>
      <c r="AG53" s="2">
        <v>2014</v>
      </c>
      <c r="AH53" s="18">
        <v>1.36032</v>
      </c>
      <c r="AI53" s="2">
        <v>5</v>
      </c>
      <c r="AJ53" s="8">
        <f>AH53/t1_3!AA101*100</f>
        <v>89.434721436930474</v>
      </c>
    </row>
    <row r="54" spans="3:36" x14ac:dyDescent="0.35">
      <c r="C54" s="2">
        <v>2015</v>
      </c>
      <c r="D54" s="18">
        <v>481.964</v>
      </c>
      <c r="E54" s="2">
        <v>19307</v>
      </c>
      <c r="F54" s="8">
        <f>D54/t1_3!D102*100</f>
        <v>33.116980385312559</v>
      </c>
      <c r="G54" s="2">
        <v>2015</v>
      </c>
      <c r="H54" s="18">
        <v>7.067094</v>
      </c>
      <c r="I54" s="2">
        <v>195</v>
      </c>
      <c r="J54" s="8">
        <f>H54/t1_3!G102*100</f>
        <v>60.0721672444013</v>
      </c>
      <c r="K54" s="2">
        <v>2015</v>
      </c>
      <c r="L54" s="39">
        <v>5.5524449999999996</v>
      </c>
      <c r="M54" s="2">
        <v>26</v>
      </c>
      <c r="N54" s="8">
        <f>L54/t1_3!J102*100</f>
        <v>87.340785333964419</v>
      </c>
      <c r="O54" s="23">
        <v>2015</v>
      </c>
      <c r="P54" s="45">
        <v>5.5476049999999999</v>
      </c>
      <c r="Q54" s="6">
        <v>16</v>
      </c>
      <c r="R54" s="8">
        <f>P54/t1_3!M102*100</f>
        <v>96.066499790900224</v>
      </c>
      <c r="S54" s="8">
        <f t="shared" si="0"/>
        <v>78.499097365904575</v>
      </c>
      <c r="U54" s="2">
        <v>2015</v>
      </c>
      <c r="V54" s="18">
        <v>724.15819999999997</v>
      </c>
      <c r="W54" s="2">
        <v>22812</v>
      </c>
      <c r="X54" s="8">
        <f>V54/t1_3!R102*100</f>
        <v>8.8486012488953882</v>
      </c>
      <c r="Y54" s="2">
        <v>2015</v>
      </c>
      <c r="Z54" s="18">
        <v>7.7070939999999997</v>
      </c>
      <c r="AA54" s="2">
        <v>230</v>
      </c>
      <c r="AB54" s="8">
        <f>Z54/t1_3!U102*100</f>
        <v>10.8195479485997</v>
      </c>
      <c r="AC54" s="2">
        <v>2015</v>
      </c>
      <c r="AD54" s="18">
        <v>5.8524450000000003</v>
      </c>
      <c r="AE54" s="2">
        <v>30</v>
      </c>
      <c r="AF54" s="8">
        <f>AD54/t1_3!X102*100</f>
        <v>68.355957489378014</v>
      </c>
      <c r="AG54" s="2">
        <v>2015</v>
      </c>
      <c r="AH54" s="18">
        <v>5.5476049999999999</v>
      </c>
      <c r="AI54" s="2">
        <v>18</v>
      </c>
      <c r="AJ54" s="8">
        <f>AH54/t1_3!AA102*100</f>
        <v>72.472665682964376</v>
      </c>
    </row>
    <row r="55" spans="3:36" x14ac:dyDescent="0.35">
      <c r="C55" s="2">
        <v>2016</v>
      </c>
      <c r="D55" s="18">
        <v>402.16090000000003</v>
      </c>
      <c r="E55" s="2">
        <v>13670</v>
      </c>
      <c r="F55" s="8">
        <f>D55/t1_3!D103*100</f>
        <v>23.561266714043754</v>
      </c>
      <c r="G55" s="2">
        <v>2016</v>
      </c>
      <c r="H55" s="18">
        <v>1.8844030000000001</v>
      </c>
      <c r="I55" s="2">
        <v>71</v>
      </c>
      <c r="J55" s="8">
        <f>H55/t1_3!G103*100</f>
        <v>50.402303031729545</v>
      </c>
      <c r="K55" s="2">
        <v>2016</v>
      </c>
      <c r="L55" s="39">
        <v>1.415737</v>
      </c>
      <c r="M55" s="2">
        <v>3</v>
      </c>
      <c r="N55" s="8">
        <f>L55/t1_3!J103*100</f>
        <v>89.723598711441312</v>
      </c>
      <c r="O55" s="32">
        <v>2016</v>
      </c>
      <c r="P55" s="45">
        <v>0</v>
      </c>
      <c r="Q55" s="6">
        <v>0</v>
      </c>
      <c r="R55" s="7"/>
      <c r="S55" s="8" t="s">
        <v>20</v>
      </c>
      <c r="U55" s="2">
        <v>2016</v>
      </c>
      <c r="V55" s="18">
        <v>796.18600000000004</v>
      </c>
      <c r="W55" s="2">
        <v>16684</v>
      </c>
      <c r="X55" s="8">
        <f>V55/t1_3!R103*100</f>
        <v>27.941399937181632</v>
      </c>
      <c r="Y55" s="2">
        <v>2016</v>
      </c>
      <c r="Z55" s="18">
        <v>4.2617649999999996</v>
      </c>
      <c r="AA55" s="2">
        <v>112</v>
      </c>
      <c r="AB55" s="8">
        <f>Z55/t1_3!U103*100</f>
        <v>9.0650854572866706</v>
      </c>
      <c r="AC55" s="2">
        <v>2016</v>
      </c>
      <c r="AD55" s="18">
        <v>3.7930990000000002</v>
      </c>
      <c r="AE55" s="2">
        <v>38</v>
      </c>
      <c r="AF55" s="8">
        <f>AD55/t1_3!X103*100</f>
        <v>8.4797461642054515</v>
      </c>
      <c r="AG55" s="19">
        <v>2016</v>
      </c>
      <c r="AH55" s="56">
        <v>0</v>
      </c>
      <c r="AI55" s="19">
        <v>0</v>
      </c>
      <c r="AJ55" s="8" t="s">
        <v>20</v>
      </c>
    </row>
    <row r="56" spans="3:36" x14ac:dyDescent="0.35">
      <c r="C56" s="2">
        <v>2017</v>
      </c>
      <c r="D56" s="18">
        <v>490.8415</v>
      </c>
      <c r="E56" s="2">
        <v>13379</v>
      </c>
      <c r="F56" s="8">
        <f>D56/t1_3!D104*100</f>
        <v>15.905329811644064</v>
      </c>
      <c r="G56" s="2">
        <v>2017</v>
      </c>
      <c r="H56" s="18">
        <v>4.1853509999999998</v>
      </c>
      <c r="I56" s="2">
        <v>57</v>
      </c>
      <c r="J56" s="8">
        <f>H56/t1_3!G104*100</f>
        <v>73.075856679271553</v>
      </c>
      <c r="K56" s="2">
        <v>2017</v>
      </c>
      <c r="L56" s="39">
        <v>1.969449</v>
      </c>
      <c r="M56" s="2">
        <v>7</v>
      </c>
      <c r="N56" s="8">
        <f>L56/t1_3!J104*100</f>
        <v>95.221585085191549</v>
      </c>
      <c r="O56" s="2">
        <v>2017</v>
      </c>
      <c r="P56" s="39">
        <v>1.409449</v>
      </c>
      <c r="Q56" s="2">
        <v>4</v>
      </c>
      <c r="R56" s="8">
        <f>P56/t1_3!M104*100</f>
        <v>97.724080167846054</v>
      </c>
      <c r="S56" s="8">
        <f t="shared" si="0"/>
        <v>33.675765784040571</v>
      </c>
      <c r="U56" s="2">
        <v>2017</v>
      </c>
      <c r="V56" s="18">
        <v>882.61720000000003</v>
      </c>
      <c r="W56" s="2">
        <v>16964</v>
      </c>
      <c r="X56" s="8">
        <f>V56/t1_3!R104*100</f>
        <v>17.311572617650597</v>
      </c>
      <c r="Y56" s="2">
        <v>2017</v>
      </c>
      <c r="Z56" s="18">
        <v>15.09126</v>
      </c>
      <c r="AA56" s="2">
        <v>93</v>
      </c>
      <c r="AB56" s="8">
        <f>Z56/t1_3!U104*100</f>
        <v>39.735330553759994</v>
      </c>
      <c r="AC56" s="2">
        <v>2017</v>
      </c>
      <c r="AD56" s="18">
        <v>12.875349999999999</v>
      </c>
      <c r="AE56" s="2">
        <v>33</v>
      </c>
      <c r="AF56" s="8">
        <f>AD56/t1_3!X104*100</f>
        <v>44.424857783937853</v>
      </c>
      <c r="AG56" s="2">
        <v>2017</v>
      </c>
      <c r="AH56" s="18">
        <v>1.409449</v>
      </c>
      <c r="AI56" s="2">
        <v>5</v>
      </c>
      <c r="AJ56" s="8">
        <f>AH56/t1_3!AA104*100</f>
        <v>9.7591929800509192</v>
      </c>
    </row>
    <row r="57" spans="3:36" x14ac:dyDescent="0.35">
      <c r="C57" s="2">
        <v>2018</v>
      </c>
      <c r="D57" s="18">
        <v>498.0401</v>
      </c>
      <c r="E57" s="2">
        <v>18481</v>
      </c>
      <c r="F57" s="8">
        <f>D57/t1_3!D105*100</f>
        <v>19.003115038953251</v>
      </c>
      <c r="G57" s="2">
        <v>2018</v>
      </c>
      <c r="H57" s="18">
        <v>1.839018</v>
      </c>
      <c r="I57" s="2">
        <v>58</v>
      </c>
      <c r="J57" s="8">
        <f>H57/t1_3!G105*100</f>
        <v>23.878066464252587</v>
      </c>
      <c r="K57" s="2">
        <v>2018</v>
      </c>
      <c r="L57" s="39">
        <v>1.1518120000000001</v>
      </c>
      <c r="M57" s="2">
        <v>4</v>
      </c>
      <c r="N57" s="8">
        <f>L57/t1_3!J105*100</f>
        <v>95.127472623675573</v>
      </c>
      <c r="O57" s="2">
        <v>2018</v>
      </c>
      <c r="P57" s="39">
        <v>1.102312</v>
      </c>
      <c r="Q57" s="2">
        <v>2</v>
      </c>
      <c r="R57" s="8">
        <f>P57/t1_3!M105*100</f>
        <v>100</v>
      </c>
      <c r="S57" s="8">
        <f t="shared" si="0"/>
        <v>59.9402507207651</v>
      </c>
      <c r="U57" s="2">
        <v>2018</v>
      </c>
      <c r="V57" s="18">
        <v>907.79870000000005</v>
      </c>
      <c r="W57" s="2">
        <v>22610</v>
      </c>
      <c r="X57" s="8">
        <f>V57/t1_3!R105*100</f>
        <v>24.007524907379956</v>
      </c>
      <c r="Y57" s="2">
        <v>2018</v>
      </c>
      <c r="Z57" s="18">
        <v>2.4390179999999999</v>
      </c>
      <c r="AA57" s="2">
        <v>85</v>
      </c>
      <c r="AB57" s="8">
        <f>Z57/t1_3!U105*100</f>
        <v>4.3878026104264496</v>
      </c>
      <c r="AC57" s="2">
        <v>2018</v>
      </c>
      <c r="AD57" s="18">
        <v>1.1518120000000001</v>
      </c>
      <c r="AE57" s="2">
        <v>16</v>
      </c>
      <c r="AF57" s="8">
        <f>AD57/t1_3!X105*100</f>
        <v>3.4818636936209528</v>
      </c>
      <c r="AG57" s="2">
        <v>2018</v>
      </c>
      <c r="AH57" s="18">
        <v>1.102312</v>
      </c>
      <c r="AI57" s="2">
        <v>2</v>
      </c>
      <c r="AJ57" s="8">
        <f>AH57/t1_3!AA105*100</f>
        <v>100</v>
      </c>
    </row>
    <row r="58" spans="3:36" x14ac:dyDescent="0.35">
      <c r="C58" s="2">
        <v>2019</v>
      </c>
      <c r="D58" s="18">
        <v>462.55279999999999</v>
      </c>
      <c r="E58" s="2">
        <v>15507</v>
      </c>
      <c r="F58" s="8">
        <f>D58/t1_3!D106*100</f>
        <v>18.50398460324185</v>
      </c>
      <c r="G58" s="2">
        <v>2019</v>
      </c>
      <c r="H58" s="18">
        <v>3.1157189999999999</v>
      </c>
      <c r="I58" s="2">
        <v>62</v>
      </c>
      <c r="J58" s="8">
        <f>H58/t1_3!G106*100</f>
        <v>66.397847629195525</v>
      </c>
      <c r="K58" s="2">
        <v>2019</v>
      </c>
      <c r="L58" s="39">
        <v>2.5213899999999998</v>
      </c>
      <c r="M58" s="2">
        <v>3</v>
      </c>
      <c r="N58" s="8">
        <f>L58/t1_3!J106*100</f>
        <v>100</v>
      </c>
      <c r="O58" s="2">
        <v>2019</v>
      </c>
      <c r="P58" s="39">
        <v>2.4859619999999998</v>
      </c>
      <c r="Q58" s="2">
        <v>2</v>
      </c>
      <c r="R58" s="8">
        <f>P58/t1_3!M106*100</f>
        <v>100</v>
      </c>
      <c r="S58" s="8">
        <f t="shared" si="0"/>
        <v>79.787747226242161</v>
      </c>
      <c r="U58" s="2">
        <v>2019</v>
      </c>
      <c r="V58" s="18">
        <v>882.42200000000003</v>
      </c>
      <c r="W58" s="2">
        <v>19227</v>
      </c>
      <c r="X58" s="8">
        <f>V58/t1_3!R106*100</f>
        <v>24.923253601057688</v>
      </c>
      <c r="Y58" s="2">
        <v>2019</v>
      </c>
      <c r="Z58" s="18">
        <v>3.3574410000000001</v>
      </c>
      <c r="AA58" s="2">
        <v>70</v>
      </c>
      <c r="AB58" s="8">
        <f>Z58/t1_3!U106*100</f>
        <v>65.591455827700571</v>
      </c>
      <c r="AC58" s="2">
        <v>2019</v>
      </c>
      <c r="AD58" s="18">
        <v>2.5213899999999998</v>
      </c>
      <c r="AE58" s="2">
        <v>3</v>
      </c>
      <c r="AF58" s="8">
        <f>AD58/t1_3!X106*100</f>
        <v>100</v>
      </c>
      <c r="AG58" s="2">
        <v>2019</v>
      </c>
      <c r="AH58" s="18">
        <v>2.4859619999999998</v>
      </c>
      <c r="AI58" s="2">
        <v>2</v>
      </c>
      <c r="AJ58" s="8">
        <f>AH58/t1_3!AA106*100</f>
        <v>100</v>
      </c>
    </row>
    <row r="59" spans="3:36" x14ac:dyDescent="0.35">
      <c r="C59" s="2">
        <v>2020</v>
      </c>
      <c r="D59" s="18">
        <v>431.08769999999998</v>
      </c>
      <c r="E59" s="2">
        <v>12394</v>
      </c>
      <c r="F59" s="8">
        <f>D59/t1_3!D107*100</f>
        <v>17.162794808574237</v>
      </c>
      <c r="G59" s="2">
        <v>2020</v>
      </c>
      <c r="H59" s="18">
        <v>10.20965</v>
      </c>
      <c r="I59" s="2">
        <v>37</v>
      </c>
      <c r="J59" s="8">
        <f>H59/t1_3!G107*100</f>
        <v>83.274403050508766</v>
      </c>
      <c r="K59" s="2">
        <v>2020</v>
      </c>
      <c r="L59" s="39">
        <v>9.3422000000000001</v>
      </c>
      <c r="M59" s="2">
        <v>4</v>
      </c>
      <c r="N59" s="8">
        <f>L59/t1_3!J107*100</f>
        <v>97.91497552440039</v>
      </c>
      <c r="O59" s="2">
        <v>2020</v>
      </c>
      <c r="P59" s="39">
        <v>9.3422000000000001</v>
      </c>
      <c r="Q59" s="2">
        <v>2</v>
      </c>
      <c r="R59" s="8">
        <f>P59/t1_3!M107*100</f>
        <v>98.687417834870601</v>
      </c>
      <c r="S59" s="8">
        <f t="shared" si="0"/>
        <v>91.503626471034764</v>
      </c>
      <c r="U59" s="2">
        <v>2020</v>
      </c>
      <c r="V59" s="18">
        <v>1111.799</v>
      </c>
      <c r="W59" s="2">
        <v>16561</v>
      </c>
      <c r="X59" s="8">
        <f>V59/t1_3!R107*100</f>
        <v>24.799958421331105</v>
      </c>
      <c r="Y59" s="2">
        <v>2020</v>
      </c>
      <c r="Z59" s="18">
        <v>10.22631</v>
      </c>
      <c r="AA59" s="2">
        <v>56</v>
      </c>
      <c r="AB59" s="8">
        <f>Z59/t1_3!U107*100</f>
        <v>62.50663188340598</v>
      </c>
      <c r="AC59" s="2">
        <v>2020</v>
      </c>
      <c r="AD59" s="18">
        <v>9.3422000000000001</v>
      </c>
      <c r="AE59" s="2">
        <v>5</v>
      </c>
      <c r="AF59" s="8">
        <f>AD59/t1_3!X107*100</f>
        <v>91.572240737110363</v>
      </c>
      <c r="AG59" s="2">
        <v>2020</v>
      </c>
      <c r="AH59" s="18">
        <v>9.3422000000000001</v>
      </c>
      <c r="AI59" s="2">
        <v>3</v>
      </c>
      <c r="AJ59" s="8">
        <f>AH59/t1_3!AA107*100</f>
        <v>92.247504769277569</v>
      </c>
    </row>
    <row r="60" spans="3:36" x14ac:dyDescent="0.35">
      <c r="C60" s="2">
        <v>2021</v>
      </c>
      <c r="D60" s="18">
        <v>535.44349999999997</v>
      </c>
      <c r="E60" s="2">
        <v>12822</v>
      </c>
      <c r="F60" s="8">
        <f>D60/t1_3!D108*100</f>
        <v>15.094195746849687</v>
      </c>
      <c r="G60" s="2">
        <v>2021</v>
      </c>
      <c r="H60" s="18">
        <v>1.3123199999999999</v>
      </c>
      <c r="I60" s="2">
        <v>30</v>
      </c>
      <c r="J60" s="8">
        <f>H60/t1_3!G108*100</f>
        <v>56.61083030684474</v>
      </c>
      <c r="K60" s="2">
        <v>2021</v>
      </c>
      <c r="L60" s="39">
        <v>0.75700000000000001</v>
      </c>
      <c r="M60" s="2">
        <v>2</v>
      </c>
      <c r="N60" s="8">
        <f>L60/t1_3!J108*100</f>
        <v>92.690094281866052</v>
      </c>
      <c r="O60" s="2">
        <v>2021</v>
      </c>
      <c r="P60" s="39">
        <v>0.75700000000000001</v>
      </c>
      <c r="Q60" s="2">
        <v>2</v>
      </c>
      <c r="R60" s="8">
        <f>P60/t1_3!M108*100</f>
        <v>92.690094281866052</v>
      </c>
      <c r="S60" s="8">
        <f t="shared" si="0"/>
        <v>57.684101438673494</v>
      </c>
      <c r="U60" s="2">
        <v>2021</v>
      </c>
      <c r="V60" s="18">
        <v>1148.98</v>
      </c>
      <c r="W60" s="2">
        <v>17993</v>
      </c>
      <c r="X60" s="8">
        <f>V60/t1_3!R108*100</f>
        <v>15.072992466127483</v>
      </c>
      <c r="Y60" s="2">
        <v>2021</v>
      </c>
      <c r="Z60" s="18">
        <v>8.7111429999999999</v>
      </c>
      <c r="AA60" s="2">
        <v>62</v>
      </c>
      <c r="AB60" s="8">
        <f>Z60/t1_3!U108*100</f>
        <v>6.6834918696130519</v>
      </c>
      <c r="AC60" s="2">
        <v>2021</v>
      </c>
      <c r="AD60" s="18">
        <v>0.75700000000000001</v>
      </c>
      <c r="AE60" s="2">
        <v>4</v>
      </c>
      <c r="AF60" s="8">
        <f>AD60/t1_3!X108*100</f>
        <v>66.209468566245761</v>
      </c>
      <c r="AG60" s="2">
        <v>2021</v>
      </c>
      <c r="AH60" s="18">
        <v>0.75700000000000001</v>
      </c>
      <c r="AI60" s="2">
        <v>4</v>
      </c>
      <c r="AJ60" s="8">
        <f>AH60/t1_3!AA108*100</f>
        <v>66.209468566245761</v>
      </c>
    </row>
    <row r="61" spans="3:36" x14ac:dyDescent="0.35">
      <c r="C61" s="2">
        <v>2022</v>
      </c>
      <c r="D61" s="18">
        <v>456.79349999999999</v>
      </c>
      <c r="E61" s="2">
        <v>12002</v>
      </c>
      <c r="F61" s="8">
        <f>D61/t1_3!D109*100</f>
        <v>15.28421925404052</v>
      </c>
      <c r="G61" s="2">
        <v>2022</v>
      </c>
      <c r="H61" s="18">
        <v>3.7502439999999999</v>
      </c>
      <c r="I61" s="2">
        <v>39</v>
      </c>
      <c r="J61" s="8">
        <f>H61/t1_3!G109*100</f>
        <v>68.053513074860518</v>
      </c>
      <c r="K61" s="2">
        <v>2022</v>
      </c>
      <c r="L61" s="39">
        <v>3.4231199999999999</v>
      </c>
      <c r="M61" s="2">
        <v>3</v>
      </c>
      <c r="N61" s="8">
        <f>L61/t1_3!J109*100</f>
        <v>97.355039077164605</v>
      </c>
      <c r="O61" s="2">
        <v>2022</v>
      </c>
      <c r="P61" s="39">
        <v>3.4231199999999999</v>
      </c>
      <c r="Q61" s="2">
        <v>3</v>
      </c>
      <c r="R61" s="8">
        <f>P61/t1_3!M109*100</f>
        <v>97.355039077164605</v>
      </c>
      <c r="S61" s="8">
        <f t="shared" si="0"/>
        <v>91.277260892891235</v>
      </c>
      <c r="U61" s="2">
        <v>2022</v>
      </c>
      <c r="V61" s="18">
        <v>1005.895</v>
      </c>
      <c r="W61" s="2">
        <v>17601</v>
      </c>
      <c r="X61" s="8">
        <f>V61/t1_3!R109*100</f>
        <v>19.692433165988909</v>
      </c>
      <c r="Y61" s="2">
        <v>2022</v>
      </c>
      <c r="Z61" s="18">
        <v>5.1948749999999997</v>
      </c>
      <c r="AA61" s="2">
        <v>82</v>
      </c>
      <c r="AB61" s="8">
        <f>Z61/t1_3!U109*100</f>
        <v>43.61589050342932</v>
      </c>
      <c r="AC61" s="2">
        <v>2022</v>
      </c>
      <c r="AD61" s="18">
        <v>3.4231199999999999</v>
      </c>
      <c r="AE61" s="2">
        <v>4</v>
      </c>
      <c r="AF61" s="8">
        <f>AD61/t1_3!X109*100</f>
        <v>95.253492575190705</v>
      </c>
      <c r="AG61" s="2">
        <v>2022</v>
      </c>
      <c r="AH61" s="18">
        <v>3.4231199999999999</v>
      </c>
      <c r="AI61" s="2">
        <v>4</v>
      </c>
      <c r="AJ61" s="8">
        <f>AH61/t1_3!AA109*100</f>
        <v>95.253492575190705</v>
      </c>
    </row>
    <row r="62" spans="3:36" x14ac:dyDescent="0.35">
      <c r="C62" s="2">
        <v>2023</v>
      </c>
      <c r="D62" s="18">
        <v>294.1574</v>
      </c>
      <c r="E62" s="2">
        <v>11105</v>
      </c>
      <c r="F62" s="8">
        <f>D62/t1_3!D110*100</f>
        <v>23.503522842947842</v>
      </c>
      <c r="G62" s="2">
        <v>2023</v>
      </c>
      <c r="H62" s="18">
        <v>2.2138499999999999</v>
      </c>
      <c r="I62" s="2">
        <v>26</v>
      </c>
      <c r="J62" s="8">
        <f>H62/t1_3!G110*100</f>
        <v>7.8992692859240394</v>
      </c>
      <c r="K62" s="2">
        <v>2023</v>
      </c>
      <c r="L62" s="39">
        <v>2.012</v>
      </c>
      <c r="M62" s="2">
        <v>2</v>
      </c>
      <c r="N62" s="8">
        <f>L62/t1_3!J110*100</f>
        <v>7.7966878027174475</v>
      </c>
      <c r="O62" s="2">
        <v>2023</v>
      </c>
      <c r="P62" s="39">
        <v>2.012</v>
      </c>
      <c r="Q62" s="2">
        <v>2</v>
      </c>
      <c r="R62" s="8">
        <f>P62/t1_3!M110*100</f>
        <v>7.7966878027174475</v>
      </c>
      <c r="S62" s="8">
        <f t="shared" si="0"/>
        <v>90.882399439889795</v>
      </c>
      <c r="U62" s="2">
        <v>2023</v>
      </c>
      <c r="V62" s="18">
        <v>895.05359999999996</v>
      </c>
      <c r="W62" s="2">
        <v>16834</v>
      </c>
      <c r="X62" s="8">
        <f>V62/t1_3!R110*100</f>
        <v>27.901247344864323</v>
      </c>
      <c r="Y62" s="2">
        <v>2023</v>
      </c>
      <c r="Z62" s="18">
        <v>2.4722010000000001</v>
      </c>
      <c r="AA62" s="2">
        <v>98</v>
      </c>
      <c r="AB62" s="8">
        <f>Z62/t1_3!U110*100</f>
        <v>1.9223987906668598</v>
      </c>
      <c r="AC62" s="2">
        <v>2023</v>
      </c>
      <c r="AD62" s="18">
        <v>2.012</v>
      </c>
      <c r="AE62" s="2">
        <v>2</v>
      </c>
      <c r="AF62" s="8">
        <f>AD62/t1_3!X110*100</f>
        <v>7.7966878027174475</v>
      </c>
      <c r="AG62" s="2">
        <v>2023</v>
      </c>
      <c r="AH62" s="18">
        <v>2.012</v>
      </c>
      <c r="AI62" s="2">
        <v>2</v>
      </c>
      <c r="AJ62" s="8">
        <f>AH62/t1_3!AA110*100</f>
        <v>7.7966878027174475</v>
      </c>
    </row>
    <row r="63" spans="3:36" x14ac:dyDescent="0.35">
      <c r="C63" s="2"/>
      <c r="D63" s="9"/>
      <c r="E63" s="3"/>
      <c r="F63" s="8"/>
      <c r="G63" s="2"/>
      <c r="H63" s="9"/>
      <c r="I63" s="3"/>
      <c r="J63" s="8"/>
      <c r="K63" s="2"/>
      <c r="L63" s="10"/>
      <c r="M63" s="3"/>
      <c r="N63" s="8"/>
      <c r="O63" s="2"/>
      <c r="P63" s="10"/>
      <c r="Q63" s="3"/>
      <c r="R63" s="8"/>
      <c r="S63" s="8"/>
      <c r="U63" s="15"/>
      <c r="V63" s="9"/>
      <c r="W63" s="3"/>
      <c r="X63" s="8"/>
      <c r="Y63" s="2"/>
      <c r="Z63" s="9"/>
      <c r="AA63" s="3"/>
      <c r="AB63" s="8"/>
      <c r="AC63" s="2"/>
      <c r="AD63" s="9"/>
      <c r="AE63" s="3"/>
      <c r="AF63" s="8"/>
      <c r="AG63" s="2"/>
      <c r="AH63" s="9"/>
      <c r="AI63" s="3"/>
      <c r="AJ63" s="8" t="s">
        <v>20</v>
      </c>
    </row>
    <row r="64" spans="3:36" x14ac:dyDescent="0.35">
      <c r="C64" s="2" t="s">
        <v>3</v>
      </c>
      <c r="D64" s="18">
        <v>8519.134</v>
      </c>
      <c r="E64" s="2">
        <v>248328</v>
      </c>
      <c r="F64" s="8">
        <f>D64/t1_3!D112*100</f>
        <v>23.603390589380059</v>
      </c>
      <c r="G64" s="2" t="s">
        <v>3</v>
      </c>
      <c r="H64" s="18">
        <v>48.772359999999999</v>
      </c>
      <c r="I64" s="2">
        <v>1519</v>
      </c>
      <c r="J64" s="8">
        <f>H64/t1_3!G112*100</f>
        <v>37.96832207910294</v>
      </c>
      <c r="K64" s="2" t="s">
        <v>3</v>
      </c>
      <c r="L64" s="39">
        <v>32.317219999999999</v>
      </c>
      <c r="M64" s="2">
        <v>89</v>
      </c>
      <c r="N64" s="8">
        <f>L64/t1_3!J112*100</f>
        <v>55.650990059795511</v>
      </c>
      <c r="O64" s="2" t="s">
        <v>3</v>
      </c>
      <c r="P64" s="39">
        <v>30.097020000000001</v>
      </c>
      <c r="Q64" s="2">
        <v>48</v>
      </c>
      <c r="R64" s="8">
        <f>P64/t1_3!M112*100</f>
        <v>55.047445170699646</v>
      </c>
      <c r="S64" s="8">
        <f t="shared" si="0"/>
        <v>61.709172982402329</v>
      </c>
      <c r="U64" s="6" t="s">
        <v>3</v>
      </c>
      <c r="V64" s="13">
        <v>14032.03</v>
      </c>
      <c r="W64" s="6">
        <v>303565</v>
      </c>
      <c r="X64" s="8">
        <f>V64/t1_3!R112*100</f>
        <v>19.598143934595523</v>
      </c>
      <c r="Y64" s="2" t="s">
        <v>3</v>
      </c>
      <c r="Z64" s="18">
        <v>74.974850000000004</v>
      </c>
      <c r="AA64" s="2">
        <v>2001</v>
      </c>
      <c r="AB64" s="8">
        <f>Z64/t1_3!U112*100</f>
        <v>12.137672155760116</v>
      </c>
      <c r="AC64" s="2" t="s">
        <v>3</v>
      </c>
      <c r="AD64" s="18">
        <v>46.000489999999999</v>
      </c>
      <c r="AE64" s="2">
        <v>173</v>
      </c>
      <c r="AF64" s="8">
        <f>AD64/t1_3!X112*100</f>
        <v>28.136508320977871</v>
      </c>
      <c r="AG64" s="2" t="s">
        <v>3</v>
      </c>
      <c r="AH64" s="18">
        <v>30.097020000000001</v>
      </c>
      <c r="AI64" s="2">
        <v>56</v>
      </c>
      <c r="AJ64" s="8">
        <f>AH64/t1_3!AA112*100</f>
        <v>42.558135786055892</v>
      </c>
    </row>
    <row r="65" spans="3:36" x14ac:dyDescent="0.35">
      <c r="C65" s="2"/>
      <c r="D65" s="4"/>
      <c r="E65" s="5"/>
      <c r="F65" s="8"/>
      <c r="G65" s="2"/>
      <c r="H65" s="22"/>
      <c r="I65" s="5"/>
      <c r="J65" s="8"/>
      <c r="K65" s="6"/>
      <c r="L65" s="7"/>
      <c r="M65" s="7"/>
      <c r="N65" s="8"/>
      <c r="O65" s="27"/>
      <c r="P65" s="7"/>
      <c r="Q65" s="7"/>
      <c r="R65" s="8"/>
      <c r="S65" s="8"/>
      <c r="U65" s="6"/>
      <c r="V65" s="12"/>
      <c r="W65" s="7"/>
      <c r="X65" s="8"/>
      <c r="Y65" s="2"/>
      <c r="Z65" s="22"/>
      <c r="AA65" s="5"/>
      <c r="AB65" s="8"/>
      <c r="AC65" s="2"/>
      <c r="AD65" s="22"/>
      <c r="AE65" s="5"/>
      <c r="AF65" s="8"/>
      <c r="AG65" s="2"/>
      <c r="AH65" s="22"/>
      <c r="AI65" s="5"/>
      <c r="AJ65" s="8" t="s">
        <v>20</v>
      </c>
    </row>
    <row r="66" spans="3:36" x14ac:dyDescent="0.35">
      <c r="R66" s="10"/>
      <c r="U66" s="11"/>
      <c r="V66" s="9"/>
    </row>
    <row r="69" spans="3:36" x14ac:dyDescent="0.35">
      <c r="C69" t="s">
        <v>72</v>
      </c>
      <c r="N69" t="s">
        <v>73</v>
      </c>
    </row>
    <row r="70" spans="3:36" x14ac:dyDescent="0.35">
      <c r="C70" s="2" t="s">
        <v>22</v>
      </c>
      <c r="D70" s="2" t="s">
        <v>13</v>
      </c>
      <c r="E70" s="2" t="s">
        <v>14</v>
      </c>
      <c r="F70" s="2" t="s">
        <v>6</v>
      </c>
      <c r="N70" s="2" t="s">
        <v>74</v>
      </c>
      <c r="O70" s="2" t="s">
        <v>13</v>
      </c>
      <c r="P70" s="2" t="s">
        <v>14</v>
      </c>
      <c r="Q70" s="2" t="s">
        <v>6</v>
      </c>
    </row>
    <row r="71" spans="3:36" x14ac:dyDescent="0.35">
      <c r="C71" s="2"/>
      <c r="D71" s="2"/>
      <c r="E71" s="36"/>
      <c r="F71" s="37"/>
      <c r="N71" s="2"/>
      <c r="O71" s="2"/>
      <c r="Q71" s="3"/>
    </row>
    <row r="72" spans="3:36" x14ac:dyDescent="0.35">
      <c r="C72" s="2">
        <v>0</v>
      </c>
      <c r="D72" s="47">
        <v>0.19147159999999999</v>
      </c>
      <c r="E72" s="47">
        <v>1.13819E-2</v>
      </c>
      <c r="F72" s="2">
        <v>1196</v>
      </c>
      <c r="N72" s="2">
        <v>0</v>
      </c>
      <c r="O72" s="47">
        <v>0.1817568</v>
      </c>
      <c r="P72" s="47">
        <v>1.0027700000000001E-2</v>
      </c>
      <c r="Q72" s="2">
        <v>1480</v>
      </c>
    </row>
    <row r="73" spans="3:36" x14ac:dyDescent="0.35">
      <c r="C73" s="2">
        <v>1</v>
      </c>
      <c r="D73" s="47">
        <v>0.31521739999999998</v>
      </c>
      <c r="E73" s="47">
        <v>4.87036E-2</v>
      </c>
      <c r="F73" s="2">
        <v>92</v>
      </c>
      <c r="N73" s="2">
        <v>1</v>
      </c>
      <c r="O73" s="47">
        <v>0.26136359999999997</v>
      </c>
      <c r="P73" s="47">
        <v>3.3213800000000002E-2</v>
      </c>
      <c r="Q73" s="2">
        <v>176</v>
      </c>
    </row>
    <row r="74" spans="3:36" x14ac:dyDescent="0.35">
      <c r="C74" s="2"/>
      <c r="D74" s="47"/>
      <c r="E74" s="46"/>
      <c r="F74" s="3"/>
      <c r="N74" s="2"/>
      <c r="O74" s="47"/>
      <c r="P74" s="46"/>
      <c r="Q74" s="3"/>
    </row>
    <row r="75" spans="3:36" x14ac:dyDescent="0.35">
      <c r="C75" s="2" t="s">
        <v>3</v>
      </c>
      <c r="D75" s="47">
        <v>0.20031060000000001</v>
      </c>
      <c r="E75" s="47">
        <v>1.11564E-2</v>
      </c>
      <c r="F75" s="2">
        <v>1288</v>
      </c>
      <c r="N75" s="2" t="s">
        <v>3</v>
      </c>
      <c r="O75" s="47">
        <v>0.19021740000000001</v>
      </c>
      <c r="P75" s="47">
        <v>9.6474000000000004E-3</v>
      </c>
      <c r="Q75" s="2">
        <v>1656</v>
      </c>
    </row>
    <row r="76" spans="3:36" x14ac:dyDescent="0.35">
      <c r="C76" s="2"/>
      <c r="D76" s="2"/>
      <c r="E76" s="4"/>
      <c r="F76" s="5"/>
      <c r="N76" s="2"/>
      <c r="O76" s="47"/>
      <c r="P76" s="51"/>
      <c r="Q76" s="5"/>
    </row>
    <row r="77" spans="3:36" x14ac:dyDescent="0.35">
      <c r="C77" t="s">
        <v>50</v>
      </c>
      <c r="N77" t="s">
        <v>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8"/>
  <sheetViews>
    <sheetView workbookViewId="0"/>
  </sheetViews>
  <sheetFormatPr defaultRowHeight="14.5" x14ac:dyDescent="0.35"/>
  <cols>
    <col min="1" max="1" width="4.54296875" customWidth="1"/>
    <col min="3" max="3" width="26.1796875" customWidth="1"/>
    <col min="4" max="4" width="22" customWidth="1"/>
    <col min="6" max="6" width="17.54296875" customWidth="1"/>
    <col min="10" max="10" width="11.453125" customWidth="1"/>
    <col min="11" max="11" width="23.54296875" customWidth="1"/>
    <col min="12" max="12" width="12.7265625" customWidth="1"/>
  </cols>
  <sheetData>
    <row r="1" spans="1:6" x14ac:dyDescent="0.35">
      <c r="A1" t="s">
        <v>0</v>
      </c>
    </row>
    <row r="3" spans="1:6" x14ac:dyDescent="0.35">
      <c r="C3" t="s">
        <v>33</v>
      </c>
    </row>
    <row r="4" spans="1:6" x14ac:dyDescent="0.35">
      <c r="C4" s="7"/>
      <c r="D4" s="7" t="s">
        <v>8</v>
      </c>
      <c r="E4" s="7"/>
      <c r="F4" s="7"/>
    </row>
    <row r="5" spans="1:6" x14ac:dyDescent="0.35">
      <c r="C5" s="2"/>
      <c r="D5" s="36"/>
      <c r="E5" s="36"/>
      <c r="F5" s="37"/>
    </row>
    <row r="6" spans="1:6" ht="16" customHeight="1" x14ac:dyDescent="0.35">
      <c r="C6" s="2" t="s">
        <v>34</v>
      </c>
      <c r="D6" s="2">
        <v>0</v>
      </c>
      <c r="E6" s="2">
        <v>1</v>
      </c>
      <c r="F6" s="2" t="s">
        <v>3</v>
      </c>
    </row>
    <row r="7" spans="1:6" x14ac:dyDescent="0.35">
      <c r="C7" s="2"/>
      <c r="D7" s="2"/>
      <c r="E7" s="36"/>
      <c r="F7" s="37"/>
    </row>
    <row r="8" spans="1:6" x14ac:dyDescent="0.35">
      <c r="C8" s="2">
        <v>0</v>
      </c>
      <c r="D8" s="2">
        <v>194765</v>
      </c>
      <c r="E8" s="2">
        <v>32</v>
      </c>
      <c r="F8" s="2">
        <v>194797</v>
      </c>
    </row>
    <row r="9" spans="1:6" x14ac:dyDescent="0.35">
      <c r="C9" s="2">
        <v>1</v>
      </c>
      <c r="D9" s="2">
        <v>0</v>
      </c>
      <c r="E9" s="2">
        <v>49</v>
      </c>
      <c r="F9" s="2">
        <v>49</v>
      </c>
    </row>
    <row r="10" spans="1:6" x14ac:dyDescent="0.35">
      <c r="C10" s="2"/>
      <c r="D10" s="2"/>
      <c r="F10" s="3"/>
    </row>
    <row r="11" spans="1:6" x14ac:dyDescent="0.35">
      <c r="C11" s="2" t="s">
        <v>3</v>
      </c>
      <c r="D11" s="2">
        <v>194765</v>
      </c>
      <c r="E11" s="2">
        <v>81</v>
      </c>
      <c r="F11" s="2">
        <v>194846</v>
      </c>
    </row>
    <row r="12" spans="1:6" x14ac:dyDescent="0.35">
      <c r="C12" s="2" t="s">
        <v>57</v>
      </c>
      <c r="D12" s="4"/>
      <c r="E12" s="22">
        <f>(E9+1) / (E8+1)</f>
        <v>1.5151515151515151</v>
      </c>
      <c r="F12" s="5"/>
    </row>
    <row r="13" spans="1:6" x14ac:dyDescent="0.35">
      <c r="C13" t="s">
        <v>51</v>
      </c>
    </row>
    <row r="15" spans="1:6" x14ac:dyDescent="0.35">
      <c r="C15" t="s">
        <v>37</v>
      </c>
      <c r="F15" s="10"/>
    </row>
    <row r="16" spans="1:6" x14ac:dyDescent="0.35">
      <c r="C16" t="s">
        <v>35</v>
      </c>
      <c r="F16" s="10"/>
    </row>
    <row r="17" spans="3:11" x14ac:dyDescent="0.35">
      <c r="F17" s="10"/>
    </row>
    <row r="18" spans="3:11" x14ac:dyDescent="0.35">
      <c r="C18" t="s">
        <v>36</v>
      </c>
      <c r="F18" s="10"/>
    </row>
    <row r="19" spans="3:11" x14ac:dyDescent="0.35">
      <c r="F19" s="10"/>
    </row>
    <row r="20" spans="3:11" x14ac:dyDescent="0.35">
      <c r="F20" s="10"/>
    </row>
    <row r="21" spans="3:11" x14ac:dyDescent="0.35">
      <c r="C21" t="s">
        <v>38</v>
      </c>
    </row>
    <row r="22" spans="3:11" ht="64.5" customHeight="1" x14ac:dyDescent="0.35">
      <c r="C22" s="7"/>
      <c r="D22" s="7"/>
      <c r="E22" s="29" t="s">
        <v>11</v>
      </c>
      <c r="F22" s="29" t="s">
        <v>12</v>
      </c>
    </row>
    <row r="23" spans="3:11" ht="36" customHeight="1" x14ac:dyDescent="0.35">
      <c r="C23" s="7" t="s">
        <v>9</v>
      </c>
      <c r="D23" s="48" t="s">
        <v>58</v>
      </c>
      <c r="E23" s="7">
        <v>0.49</v>
      </c>
      <c r="F23" s="8">
        <f>E23/E23*100</f>
        <v>100</v>
      </c>
      <c r="K23" t="s">
        <v>44</v>
      </c>
    </row>
    <row r="24" spans="3:11" ht="35.5" customHeight="1" x14ac:dyDescent="0.35">
      <c r="C24" s="7"/>
      <c r="D24" s="48" t="s">
        <v>54</v>
      </c>
      <c r="E24" s="7">
        <v>0.68</v>
      </c>
      <c r="F24" s="8">
        <f>E24/E23*100</f>
        <v>138.77551020408166</v>
      </c>
    </row>
    <row r="25" spans="3:11" ht="29.5" customHeight="1" x14ac:dyDescent="0.35">
      <c r="C25" s="7" t="s">
        <v>10</v>
      </c>
      <c r="D25" s="48" t="s">
        <v>58</v>
      </c>
      <c r="E25" s="7">
        <v>0.71</v>
      </c>
      <c r="F25" s="8">
        <f>E25/E25*100</f>
        <v>100</v>
      </c>
    </row>
    <row r="26" spans="3:11" ht="34" customHeight="1" x14ac:dyDescent="0.35">
      <c r="C26" s="7"/>
      <c r="D26" s="48" t="s">
        <v>59</v>
      </c>
      <c r="E26" s="12">
        <v>0.6</v>
      </c>
      <c r="F26" s="7"/>
    </row>
    <row r="27" spans="3:11" ht="35.5" customHeight="1" x14ac:dyDescent="0.35">
      <c r="C27" s="7"/>
      <c r="D27" s="48" t="s">
        <v>54</v>
      </c>
      <c r="E27" s="7">
        <v>1.63</v>
      </c>
      <c r="F27" s="8">
        <f>E27/E25*100</f>
        <v>229.57746478873241</v>
      </c>
    </row>
    <row r="28" spans="3:11" ht="34" customHeight="1" x14ac:dyDescent="0.35">
      <c r="C28" s="7"/>
      <c r="D28" s="48" t="s">
        <v>56</v>
      </c>
      <c r="E28" s="7">
        <v>1.35</v>
      </c>
      <c r="F28" s="8">
        <f>E28/E26*100</f>
        <v>225.00000000000006</v>
      </c>
    </row>
    <row r="29" spans="3:11" ht="33" customHeight="1" x14ac:dyDescent="0.35">
      <c r="C29" s="7"/>
      <c r="D29" s="48" t="s">
        <v>55</v>
      </c>
      <c r="E29" s="7">
        <v>1.91</v>
      </c>
      <c r="F29" s="8">
        <f>E29/E25*100</f>
        <v>269.01408450704224</v>
      </c>
    </row>
    <row r="30" spans="3:11" ht="31.5" customHeight="1" x14ac:dyDescent="0.35">
      <c r="C30" s="7"/>
      <c r="D30" s="48" t="s">
        <v>19</v>
      </c>
      <c r="E30" s="12">
        <f>(E9+1)/(E8+1)</f>
        <v>1.5151515151515151</v>
      </c>
      <c r="F30" s="8">
        <f>E30/E26*100</f>
        <v>252.52525252525254</v>
      </c>
    </row>
    <row r="31" spans="3:11" x14ac:dyDescent="0.35">
      <c r="F31" s="10"/>
    </row>
    <row r="32" spans="3:11" x14ac:dyDescent="0.35">
      <c r="C32" t="s">
        <v>40</v>
      </c>
    </row>
    <row r="43" spans="3:11" x14ac:dyDescent="0.35">
      <c r="K43" t="s">
        <v>40</v>
      </c>
    </row>
    <row r="44" spans="3:11" x14ac:dyDescent="0.35">
      <c r="C44" t="s">
        <v>41</v>
      </c>
    </row>
    <row r="45" spans="3:11" x14ac:dyDescent="0.35">
      <c r="C45" s="6" t="s">
        <v>22</v>
      </c>
      <c r="D45" s="6" t="s">
        <v>13</v>
      </c>
      <c r="E45" s="6" t="s">
        <v>14</v>
      </c>
      <c r="F45" s="6" t="s">
        <v>42</v>
      </c>
      <c r="G45" s="6" t="s">
        <v>6</v>
      </c>
      <c r="K45" t="s">
        <v>45</v>
      </c>
    </row>
    <row r="46" spans="3:11" x14ac:dyDescent="0.35">
      <c r="C46" s="6"/>
      <c r="D46" s="6"/>
      <c r="E46" s="7"/>
      <c r="F46" s="7"/>
      <c r="G46" s="7"/>
    </row>
    <row r="47" spans="3:11" x14ac:dyDescent="0.35">
      <c r="C47" s="6" t="s">
        <v>43</v>
      </c>
      <c r="D47" s="47">
        <v>0.19147159999999999</v>
      </c>
      <c r="E47" s="47">
        <v>1.13819E-2</v>
      </c>
      <c r="F47" s="49">
        <f>E47*1.96</f>
        <v>2.2308524E-2</v>
      </c>
      <c r="G47" s="6">
        <v>1196</v>
      </c>
    </row>
    <row r="48" spans="3:11" x14ac:dyDescent="0.35">
      <c r="C48" s="6" t="s">
        <v>39</v>
      </c>
      <c r="D48" s="47">
        <v>0.3043478</v>
      </c>
      <c r="E48" s="47">
        <v>4.8234800000000001E-2</v>
      </c>
      <c r="F48" s="49">
        <f>E48*1.96</f>
        <v>9.4540208000000001E-2</v>
      </c>
      <c r="G48" s="6">
        <v>92</v>
      </c>
    </row>
    <row r="49" spans="3:7" x14ac:dyDescent="0.35">
      <c r="C49" s="6" t="s">
        <v>19</v>
      </c>
      <c r="D49" s="50">
        <v>0.40816330000000001</v>
      </c>
      <c r="E49" s="49"/>
      <c r="F49" s="49"/>
      <c r="G49" s="7"/>
    </row>
    <row r="50" spans="3:7" x14ac:dyDescent="0.35">
      <c r="C50" s="2" t="s">
        <v>3</v>
      </c>
      <c r="D50" s="47">
        <v>0.19953419999999999</v>
      </c>
      <c r="E50" s="47">
        <v>1.11401E-2</v>
      </c>
      <c r="F50" s="49">
        <f>E50*1.96</f>
        <v>2.1834596000000001E-2</v>
      </c>
      <c r="G50" s="6">
        <v>1288</v>
      </c>
    </row>
    <row r="51" spans="3:7" x14ac:dyDescent="0.35">
      <c r="C51" s="6"/>
      <c r="D51" s="6"/>
      <c r="E51" s="7"/>
      <c r="F51" s="7"/>
      <c r="G51" s="7"/>
    </row>
    <row r="52" spans="3:7" x14ac:dyDescent="0.35">
      <c r="C52" t="s">
        <v>52</v>
      </c>
    </row>
    <row r="54" spans="3:7" x14ac:dyDescent="0.35">
      <c r="C54" s="11"/>
      <c r="D54" s="11"/>
    </row>
    <row r="55" spans="3:7" x14ac:dyDescent="0.35">
      <c r="C55" s="11"/>
      <c r="D55" s="11"/>
      <c r="E55" s="11"/>
      <c r="F55" s="11"/>
    </row>
    <row r="56" spans="3:7" x14ac:dyDescent="0.35">
      <c r="C56" s="11"/>
      <c r="D56" s="11"/>
      <c r="E56" s="11"/>
      <c r="F56" s="11"/>
    </row>
    <row r="57" spans="3:7" x14ac:dyDescent="0.35">
      <c r="C57" s="11"/>
      <c r="D57" s="11"/>
    </row>
    <row r="58" spans="3:7" x14ac:dyDescent="0.35">
      <c r="C58" s="11"/>
      <c r="D58" s="11"/>
      <c r="E58" s="11"/>
      <c r="F58" s="11"/>
    </row>
  </sheetData>
  <pageMargins left="0.7" right="0.7" top="0.75" bottom="0.75" header="0.3" footer="0.3"/>
  <ignoredErrors>
    <ignoredError sqref="F24:F25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cover</vt:lpstr>
      <vt:lpstr>t1_3</vt:lpstr>
      <vt:lpstr>t4_6</vt:lpstr>
      <vt:lpstr>t7_9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CRCB</dc:creator>
  <cp:lastModifiedBy>István János Tóth</cp:lastModifiedBy>
  <dcterms:created xsi:type="dcterms:W3CDTF">2024-04-07T06:49:37Z</dcterms:created>
  <dcterms:modified xsi:type="dcterms:W3CDTF">2024-04-26T14:58:22Z</dcterms:modified>
</cp:coreProperties>
</file>