
<file path=[Content_Types].xml><?xml version="1.0" encoding="utf-8"?>
<Types xmlns="http://schemas.openxmlformats.org/package/2006/content-types"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media/image6.jpg" ContentType="image/jpe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hst\123\crcb\1_munka\2023_hpp_9823\results\"/>
    </mc:Choice>
  </mc:AlternateContent>
  <xr:revisionPtr revIDLastSave="0" documentId="13_ncr:1_{62F36954-C24D-4955-8D92-E3A4CDFCECBF}" xr6:coauthVersionLast="47" xr6:coauthVersionMax="47" xr10:uidLastSave="{00000000-0000-0000-0000-000000000000}"/>
  <bookViews>
    <workbookView xWindow="-110" yWindow="-110" windowWidth="19420" windowHeight="10420" xr2:uid="{3F7424D9-B8A3-4ED8-AADD-FAD5A91BF65E}"/>
  </bookViews>
  <sheets>
    <sheet name="cover" sheetId="1" r:id="rId1"/>
    <sheet name="t1_3" sheetId="2" r:id="rId2"/>
    <sheet name="t4_6" sheetId="11" r:id="rId3"/>
    <sheet name="t7_8" sheetId="4" r:id="rId4"/>
    <sheet name="t9" sheetId="12" r:id="rId5"/>
    <sheet name="t10_11" sheetId="13" r:id="rId6"/>
    <sheet name="summary" sheetId="14" r:id="rId7"/>
    <sheet name="odds_of_winning_data" sheetId="6" r:id="rId8"/>
    <sheet name="codes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4" l="1"/>
  <c r="F59" i="4"/>
  <c r="F58" i="4"/>
  <c r="F40" i="4"/>
  <c r="D23" i="4"/>
  <c r="E41" i="4" s="1"/>
  <c r="F41" i="4" s="1"/>
  <c r="F34" i="4"/>
  <c r="F35" i="4"/>
  <c r="F36" i="4"/>
  <c r="F38" i="4"/>
  <c r="F39" i="4"/>
  <c r="D124" i="2"/>
  <c r="D73" i="11"/>
  <c r="H73" i="11"/>
  <c r="S74" i="11" s="1"/>
  <c r="S72" i="11"/>
  <c r="S71" i="11"/>
  <c r="S70" i="11"/>
  <c r="S69" i="11"/>
  <c r="S68" i="11"/>
  <c r="S67" i="11"/>
  <c r="S66" i="11"/>
  <c r="S65" i="11"/>
  <c r="S64" i="11"/>
  <c r="S63" i="11"/>
  <c r="S62" i="11"/>
  <c r="S61" i="11"/>
  <c r="S60" i="11"/>
  <c r="R74" i="11"/>
  <c r="R72" i="11"/>
  <c r="R71" i="11"/>
  <c r="R70" i="11"/>
  <c r="R69" i="11"/>
  <c r="R68" i="11"/>
  <c r="R67" i="11"/>
  <c r="R66" i="11"/>
  <c r="R64" i="11"/>
  <c r="R63" i="11"/>
  <c r="R62" i="11"/>
  <c r="R61" i="11"/>
  <c r="R60" i="11"/>
  <c r="N74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O111" i="2"/>
  <c r="J74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F74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O125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F73" i="11" l="1"/>
</calcChain>
</file>

<file path=xl/sharedStrings.xml><?xml version="1.0" encoding="utf-8"?>
<sst xmlns="http://schemas.openxmlformats.org/spreadsheetml/2006/main" count="1532" uniqueCount="402">
  <si>
    <t>crcb</t>
  </si>
  <si>
    <t>szazadveg</t>
  </si>
  <si>
    <t>year</t>
  </si>
  <si>
    <t>Total</t>
  </si>
  <si>
    <t>kutatopont</t>
  </si>
  <si>
    <t>sum</t>
  </si>
  <si>
    <t>N</t>
  </si>
  <si>
    <t>%</t>
  </si>
  <si>
    <t>Megjegyzés: 2023: csak I-VII. hónapi adatok</t>
  </si>
  <si>
    <t>szazadveg_b==1, indult a közbeszerzésen</t>
  </si>
  <si>
    <t>2002-2010</t>
  </si>
  <si>
    <t>2011-2023</t>
  </si>
  <si>
    <t xml:space="preserve">A politikai kapcsolatokkal nem rendelkező cégek nyerési esélyeihez képest a politikai kapcsolatokkal bíró cégek szignifikánan magasabb nyerési esélyei </t>
  </si>
  <si>
    <t>nyerési esély</t>
  </si>
  <si>
    <t>a politikai kapcsolatokkal nem rendelkező cégek nyerési esélye 100%</t>
  </si>
  <si>
    <t>nem voltak politikai kapcsolatai a Fidesz felső vezetéséhez.</t>
  </si>
  <si>
    <t>mean</t>
  </si>
  <si>
    <t>se(mean)</t>
  </si>
  <si>
    <t>budapest_intezet</t>
  </si>
  <si>
    <t xml:space="preserve">tarki           </t>
  </si>
  <si>
    <t>kopint_tarki</t>
  </si>
  <si>
    <t>c_num</t>
  </si>
  <si>
    <t>wname</t>
  </si>
  <si>
    <t>hetfa</t>
  </si>
  <si>
    <t>mast</t>
  </si>
  <si>
    <t>x7_sigma</t>
  </si>
  <si>
    <t>bellresearch</t>
  </si>
  <si>
    <t>ifua_horvath</t>
  </si>
  <si>
    <t>rekk</t>
  </si>
  <si>
    <t>wdebreceni_egyetem</t>
  </si>
  <si>
    <t>digital_solutions</t>
  </si>
  <si>
    <t>env_in_cent</t>
  </si>
  <si>
    <t>field_consulting_services</t>
  </si>
  <si>
    <t>ksh_nepessegtudomanyi</t>
  </si>
  <si>
    <t>mckinsey</t>
  </si>
  <si>
    <t>multicontact_consulting</t>
  </si>
  <si>
    <t>os_hungary_tesztfejleszto</t>
  </si>
  <si>
    <t>pannon_gazdasagi_halozat</t>
  </si>
  <si>
    <t>simentat</t>
  </si>
  <si>
    <t>terra_studio_teruleti</t>
  </si>
  <si>
    <t>vadaskert_alapitvany</t>
  </si>
  <si>
    <t>equinox_consulting</t>
  </si>
  <si>
    <t>hungaro_support</t>
  </si>
  <si>
    <t>won</t>
  </si>
  <si>
    <t>cr0</t>
  </si>
  <si>
    <t>cr1</t>
  </si>
  <si>
    <t>kpmg</t>
  </si>
  <si>
    <t>network_360</t>
  </si>
  <si>
    <t>okt_full</t>
  </si>
  <si>
    <t>strategopolis</t>
  </si>
  <si>
    <t>enet_internetkutato</t>
  </si>
  <si>
    <t>expanzio_human_tanacsado</t>
  </si>
  <si>
    <t>varoskutatas</t>
  </si>
  <si>
    <t>egov_tanacsado</t>
  </si>
  <si>
    <t>colosseum_budapest</t>
  </si>
  <si>
    <t>collective_intelligence</t>
  </si>
  <si>
    <t>affiliate_network</t>
  </si>
  <si>
    <t>inno_ag</t>
  </si>
  <si>
    <t>business_upper_austria</t>
  </si>
  <si>
    <t>aam_vezetoi_informatikai</t>
  </si>
  <si>
    <t>nt_creation</t>
  </si>
  <si>
    <t>x4sales</t>
  </si>
  <si>
    <t>arira_muveszeti</t>
  </si>
  <si>
    <t>bdc_business_data</t>
  </si>
  <si>
    <t>clarity_consulting</t>
  </si>
  <si>
    <t>deloitte</t>
  </si>
  <si>
    <t>dft_hungaria</t>
  </si>
  <si>
    <t>ecorys</t>
  </si>
  <si>
    <t>edvizor_tanacsado</t>
  </si>
  <si>
    <t>elso_magyar_onkormanyzati</t>
  </si>
  <si>
    <t>enright_partners</t>
  </si>
  <si>
    <t>ernst_and_young</t>
  </si>
  <si>
    <t>ex_ante_tanacsado</t>
  </si>
  <si>
    <t>grid_cee_tanacsado</t>
  </si>
  <si>
    <t>hbf_hungaricum</t>
  </si>
  <si>
    <t>hitesy</t>
  </si>
  <si>
    <t>hydea_tanacsado</t>
  </si>
  <si>
    <t>iceg</t>
  </si>
  <si>
    <t>integra_consulting</t>
  </si>
  <si>
    <t>kod_piac</t>
  </si>
  <si>
    <t>kultindex</t>
  </si>
  <si>
    <t>liberty_international</t>
  </si>
  <si>
    <t>mapia</t>
  </si>
  <si>
    <t>nemzetkozi_bankarkepzo</t>
  </si>
  <si>
    <t>nezopont</t>
  </si>
  <si>
    <t>nordic_consulting</t>
  </si>
  <si>
    <t>osszstrategiai_tanacsado</t>
  </si>
  <si>
    <t>oko_zrt</t>
  </si>
  <si>
    <t>pador_energy</t>
  </si>
  <si>
    <t>pricewaterhouse_coopers</t>
  </si>
  <si>
    <t>pro_regio</t>
  </si>
  <si>
    <t>thore_music</t>
  </si>
  <si>
    <t>toboz_marketing</t>
  </si>
  <si>
    <t>trenecon_cowi</t>
  </si>
  <si>
    <t>vital_pro</t>
  </si>
  <si>
    <t>Századvég csoport</t>
  </si>
  <si>
    <t>A Szazadvég csoportnak tehát egy viszonylag alacsony korrupciós kockázatú piacon sikerült az átlagosnál számottevően magasabb korrupciós kockázattal nyernie a közbeszerzéseket.</t>
  </si>
  <si>
    <t xml:space="preserve"> </t>
  </si>
  <si>
    <t>crony_company</t>
  </si>
  <si>
    <t>notes</t>
  </si>
  <si>
    <t>https://hvg.hu/gazdasag/20200525_hadhazy_atkepzes_dft_eu</t>
  </si>
  <si>
    <t>lost</t>
  </si>
  <si>
    <t>cr_investigation</t>
  </si>
  <si>
    <t>x7_sigma==1</t>
  </si>
  <si>
    <t xml:space="preserve"> ,by(cr) stat(sum)</t>
  </si>
  <si>
    <t xml:space="preserve">tabstat ncv_mill if goodfw==1 &amp; year&gt;2010 &amp; </t>
  </si>
  <si>
    <t>A rendszerszintű korrupció természetes módon azt is jelenti, hogy nincs, vagy jelentősen korlátozott a szabadpiaci verseny egy termékpiacon.</t>
  </si>
  <si>
    <t>gen marh=0</t>
  </si>
  <si>
    <t xml:space="preserve">replace marh=1 if  </t>
  </si>
  <si>
    <t xml:space="preserve">  ==1</t>
  </si>
  <si>
    <t>sli_group</t>
  </si>
  <si>
    <t>marh</t>
  </si>
  <si>
    <t>marh_cc</t>
  </si>
  <si>
    <t>Fidesz-közeli (haveri) cégek</t>
  </si>
  <si>
    <t>gen marh_b=0</t>
  </si>
  <si>
    <t xml:space="preserve">replace marh_b=1 if  </t>
  </si>
  <si>
    <t xml:space="preserve">_b </t>
  </si>
  <si>
    <t>Századvég csoport részesedése a piacon</t>
  </si>
  <si>
    <t>Századvég csoport piaca</t>
  </si>
  <si>
    <t>A Századvég csoport piaca</t>
  </si>
  <si>
    <t>Összes közbeszerzés</t>
  </si>
  <si>
    <t>.</t>
  </si>
  <si>
    <t>aránya az összes nyert nettó értékben, %</t>
  </si>
  <si>
    <t>A Századvég csoport</t>
  </si>
  <si>
    <t>cr0_ncv_mill_fw</t>
  </si>
  <si>
    <t>cr1_ncv_mill_fw</t>
  </si>
  <si>
    <t>lost_fw</t>
  </si>
  <si>
    <t>won_fw</t>
  </si>
  <si>
    <t>cr0_fw</t>
  </si>
  <si>
    <t>cr1_fw</t>
  </si>
  <si>
    <t>1. Táblázat: Nyert közbeszerzési szerződések száma évente, keretszerződések nélkül</t>
  </si>
  <si>
    <t>#</t>
  </si>
  <si>
    <t>változónév</t>
  </si>
  <si>
    <t>2. Táblázat: A beadott közbeszerzési ajánlatok száma évente, keretszerződések nélkül</t>
  </si>
  <si>
    <t>Nyert közbeszerzések és beadott ajánlatok száma</t>
  </si>
  <si>
    <t xml:space="preserve">A Századvég csoporthoz tartozó cégek 2856 szerződéshez adtak be ajánlatot, a Fidesz-közeli cégek 141 esetben és a Századvég csoport tagjai 80 esetben. </t>
  </si>
  <si>
    <t>Ha egy tendernél a csoport több tagja együtt pályázott, akkor azt egy szerződésnek számoltuk.</t>
  </si>
  <si>
    <t>Nyert közbeszerzési szerződések nettó értéke</t>
  </si>
  <si>
    <t>2005 január és 2023 július között folyó áron mintegy 35.700 milliárd forint értékben került sor közbeszerzési szerződés megkötésére.</t>
  </si>
  <si>
    <t>A Századvég csoport szerződései mellett a politikai kapcsolatokkal rendelkező Fidesz-közeli (haveri) cégek szerződéseit (ezek felsorolását lásd az 1. táblázat alatt)</t>
  </si>
  <si>
    <t>amikor a Századvég csoport bármely tagja nyerte a közbeszerzést.</t>
  </si>
  <si>
    <t>3. Táblázat: Nyert közbeszerzési szerződések nettó értéke évente (Mrd Ft), keretszerződések nélkül</t>
  </si>
  <si>
    <t>4. Táblázat: Korrupciós kockázat (CR) évente, keretszerződések nélkül</t>
  </si>
  <si>
    <t xml:space="preserve">A Századvég piaca az alacsony korrupciós kockázatú részpiacokhoz tartozik, mivel itt csak a közbeszerzések 24 százalékánál nem volt verseny 2005 és 2023 között,   </t>
  </si>
  <si>
    <t>míg a teljes közbeszerési piac esetében ebben az időszakban a szerződések 29 százalékánál nem volt verseny.</t>
  </si>
  <si>
    <t>A Fidesz-közeli (haveri) cégek, közöttük a Századvég csoport tagjai nem nyertek közbeszerzést 2005 és 2010 között és nem is adtak be pályázatot ebben az időszakban.</t>
  </si>
  <si>
    <t>A Fidesz-közeli (haveri) cégek által nyert közbeszerzéseknél közel másfélszer magasabb a korrupciós kockázat (az általuk nyert szerződések 31 százalékánál nem volt verseny),</t>
  </si>
  <si>
    <t>mint a Századvég csoport piacán. A Századvég csoport által nyert szerződéseknél a korrupciós kockázat magas: a nyert szerződések 42 százalékát nyerte a csoport valamely tagja verseny nélkül.</t>
  </si>
  <si>
    <t>A Századvég csoport tagjai által 2011 után nyert közbeszerzések 42 százalékánál a csak csoport tagjai adtak be ajánlatot. Ellenben, ha egy egyszerű magyar cég nyert ezen a részpiacon</t>
  </si>
  <si>
    <t>5. Táblázat: Magas korrupciós kockázat mellett (verseny nélkül) nyert szerződések nettó értéke évente, keretszerződések nélkül, Milliárd Ft</t>
  </si>
  <si>
    <t>A Századvég csoport részesedése a piacán a magas korrupciós kockázat mellett elnyert nettó szerződéses értékből 2011-2023, %</t>
  </si>
  <si>
    <t xml:space="preserve">A Századvég piacán 2011-2023 között 44,4 milliárd forint nettó értékben nyertek a cégek szerződéseket úgy, hogy a tendereknél nem volt verseny, csak egy cég adott be ajánlatot. </t>
  </si>
  <si>
    <t>Ez a piacon elnyert szerződéses érték közel fele (47 százaléka). A 2011-2023 között lebonyolított összes közbeszerzésnél ez csak 21 százalék.</t>
  </si>
  <si>
    <t xml:space="preserve">A magas korrupciós kockázat mellett nyert szerződések összértéke alapján a Századvég piacán belül maga a Századvég csoport a legnagyobb játékos: </t>
  </si>
  <si>
    <t xml:space="preserve">összesen 30 milliárd forintot nyert így. Az általa megnyert szerződéses érték 98 százalékát nyerte meg úgy, </t>
  </si>
  <si>
    <t>hogy nem kellett versenyeznie.  Így a részpiacán verseny nélkül elnyert nettó szerződéses érték több mint kétharmadát (68 százalékát) a Századvég csoport egyik tagja nyerte.</t>
  </si>
  <si>
    <t>A magas korrupciós kockázatú részpiacon tehát messze a Századvég az egész piacot domináló szereplő.</t>
  </si>
  <si>
    <t>7. Táblázat: Századvég csoport nyerési esélye a 2010 után lebonyolított közbeszerzéseknél</t>
  </si>
  <si>
    <t>szazadveg==1, nyert</t>
  </si>
  <si>
    <t>A politikai favoritizmust létére világít rá a nyerési esélyek (a definicót lásd a 7. táblázat alatt) elemzése. A politikai kapcsolatokkal rendelkező cégekkel való kivételezés torzítja a piacot, mivel rombolja a szabad versenyt.</t>
  </si>
  <si>
    <t>ahol W: a nyert szerződések száma és N azon szerződések száma, amelyek megnyeréséért a cég adott be ajánlatot.</t>
  </si>
  <si>
    <r>
      <t xml:space="preserve">0 &lt; O </t>
    </r>
    <r>
      <rPr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  <charset val="238"/>
      </rPr>
      <t>N+1</t>
    </r>
  </si>
  <si>
    <t>A nyerési esély, O = (W +1) / (N-W+1),</t>
  </si>
  <si>
    <t>A piaci értéknél szignifikánsan magasabb nyerési esély politikai favoritizmusra és a szabad verseny megsértésére utal.</t>
  </si>
  <si>
    <t>A 2002-2010 közötti időszakban a Fidesz-közeli cégek nyerési esélye közel 40 százalékkal volt magasabb, mint a nem Fidesz-közeli cégeké.</t>
  </si>
  <si>
    <t>Ez az arány jelentősen nőtt 2011 után. 2011 és 2023 között immár 230-270 százaléka volt a Fidesz-közeli cégek nyerési esélye a politikai kapcsolatokkal nem rendelkező cégekhez képest.</t>
  </si>
  <si>
    <t>A legmagasabb arányt a formálisan Mészáros Lőrinc tulajdonában lévő cégek érték el. Ezek nyerési esélye 270 százaléka volt az átlagos cégekének, amelyeknek</t>
  </si>
  <si>
    <t>A Századvég csoport nyerési esélye 2011-2023 között 110 százalékkal volt magasabb, mint a politikai kapcsolatokkal nem rendelkező magyar cégeké.</t>
  </si>
  <si>
    <t>a közbeszerzési piacon. A Századvég részpiacán a piaci verseny torzulása mutatható ki.</t>
  </si>
  <si>
    <t>8. Táblázat: Magyar cégek egyes csoportjainak nyerési esélye 2002-2023 között</t>
  </si>
  <si>
    <t>Fidesz-közeli cégek</t>
  </si>
  <si>
    <t>egyszerű magyar cégek, Századvég piaca</t>
  </si>
  <si>
    <t>Fidesz-közeli cégek, Századvég piaca</t>
  </si>
  <si>
    <t>Megjegyzés: medián értékek, kivéve a Századvég csoport.</t>
  </si>
  <si>
    <t>egyszerű magyar cégek, top 2% mintája</t>
  </si>
  <si>
    <t>Fidesz-közeli cégek, top 2% mintája</t>
  </si>
  <si>
    <t>"Mészáros" cégek, top 2 % mintája</t>
  </si>
  <si>
    <t>6. Táblázat: Korrupciós kockázat: Fidesz-közeli cégek vs. egyszerű magyar cégek</t>
  </si>
  <si>
    <t>tabstat cr   if goodfw==1 &amp; marh==1 &amp; year&gt;2010, by(marh_cc) stat(mean sem n)</t>
  </si>
  <si>
    <t>akkor csak a korrupciós kockázat számottevően alacsonyabb volt: csak az esetek 19 százalékában volt egy ajánlattevő.</t>
  </si>
  <si>
    <t>9. Táblázat: Korrupciós kockázat</t>
  </si>
  <si>
    <t>se*1.96</t>
  </si>
  <si>
    <t xml:space="preserve"> tabstat cr   if goodfw==1 &amp; marh==1 &amp; year&gt;2010, by(marh_cc) stat(mean sem n)</t>
  </si>
  <si>
    <t>Egyszerű magyar cégek</t>
  </si>
  <si>
    <t>Mind a korrupciós kockázatokat, mind a nyerési esélyeket kiszámoltuk úgy hogy figyelembe vettük aztán kizártuk a keretszerződéseket.</t>
  </si>
  <si>
    <t xml:space="preserve">             |     lncr  lncr_fw     lnow  lnow_fw</t>
  </si>
  <si>
    <t>-------------+------------------------------------</t>
  </si>
  <si>
    <t xml:space="preserve">        lncr |   1.0000 </t>
  </si>
  <si>
    <t xml:space="preserve">             |</t>
  </si>
  <si>
    <t xml:space="preserve">             |       41</t>
  </si>
  <si>
    <t xml:space="preserve">     lncr_fw |   0.9204   1.0000 </t>
  </si>
  <si>
    <t xml:space="preserve">             |   0.0000</t>
  </si>
  <si>
    <t xml:space="preserve">             |       39       39</t>
  </si>
  <si>
    <t xml:space="preserve">        lnow |   0.4280   0.3665   1.0000 </t>
  </si>
  <si>
    <t xml:space="preserve">             |   0.0052   0.0217</t>
  </si>
  <si>
    <t xml:space="preserve">             |       41       39       75</t>
  </si>
  <si>
    <t xml:space="preserve">     lnow_fw |   0.3866   0.4353   0.8914   1.0000 </t>
  </si>
  <si>
    <t xml:space="preserve">             |   0.0125   0.0056   0.0000</t>
  </si>
  <si>
    <t xml:space="preserve">             |       41       39       75       75</t>
  </si>
  <si>
    <t>9. Tábla: A nyerési esély és a korrupciós kockázat közötti korreláció, keretszerződésekkel és azok nélkül</t>
  </si>
  <si>
    <t>Megjegyzés: a változóknál amelyek  _fw végződésűek, a keretszerződéseket nem vettük figyelembe</t>
  </si>
  <si>
    <t>1. Ábra: Nyerési esélyek a cégek különböző csoportjaiban</t>
  </si>
  <si>
    <t>2. Ábra: Korrupciós kockázat a Századvég piacán a cégek három csoportjában</t>
  </si>
  <si>
    <t>3. Ábra: Nyerési esélyek a Századvég piacán, keretszerződésekkel és keretszerződések nélkül</t>
  </si>
  <si>
    <t>A 3. és 4. ábrán ábrázoltuk ezeket az összefüggéseket. Az ábrákon minden pont, illetve kör egy-egy céget jelent, a rózsaszínnel jelölt körök mutatják a Fidesz-közeli cégeket,</t>
  </si>
  <si>
    <t>4. Ábra: Korrupciós kockázatok a Századvég piacán, keretszerződésekkel és keretszerződések nélkül</t>
  </si>
  <si>
    <t xml:space="preserve">A jobb felső sarokban, pedig a magas korrupciós kockázat és magas nyerési eséllyel nyerő cégek helyezkednek el. </t>
  </si>
  <si>
    <t>Mivel a körök mérete egy-egy cég által az időszak alatt verseny nélkül (magas korrupciós kockázat mellett) elnyert nettó szerződéses értékkel arányos,</t>
  </si>
  <si>
    <t>ezért a Századvég hatalmas narancs színű köre kitűnően ábrázolja a Századvég csoport dominanciáját a magas korrupciós kockázatú szerződések részpiacán.</t>
  </si>
  <si>
    <t>Az ábrázolás érdekében, azoknál a cégeknél, amelyek egyáltalán nem nyertek versen nyélkül, úgy számoltunk, mintha az általuk nyert közbeszerzési érték 1 százalékánál mégis</t>
  </si>
  <si>
    <t>verseny nélkül nyertek volna.</t>
  </si>
  <si>
    <t xml:space="preserve">tabstat ncv_mill if good==1 &amp; year&gt;2010 &amp; </t>
  </si>
  <si>
    <t>cr0_ncv_mill</t>
  </si>
  <si>
    <t>cr1_ncv_mill</t>
  </si>
  <si>
    <t>Mindkét esetben nagyon erős pozitív korrelációt kapunk a keretszerződések nélkül és a keretszerződésekkel számolt változók között.</t>
  </si>
  <si>
    <t xml:space="preserve">a kékkel jelöltek a politikai kapcsolatokkal nem rendelkező egyszerű magyar cégeket. Egy céget (Dft Hungária) pirossal jelöltünk, mivel az időszak alatt korrupció gyanú </t>
  </si>
  <si>
    <t xml:space="preserve">vetődött fel vele kapcsolatban és nyomozás is folyt ebben az ügyben (https://hvg.hu/gazdasag/20200525_hadhazy_atkepzes_dft_eu). </t>
  </si>
  <si>
    <t>A körök mérete arányos azzal a nettó szerződéses összeggel, amelyet a cégek verseny nélkül (magas korrupciós kockázat mellett) nyertek közbeszerzési tenderen 2011 és 2023 között.</t>
  </si>
  <si>
    <t xml:space="preserve">Az ábrákon is látszik a szoros összefüggés a keretszerződéseket figyelembevevő és ezektől eltekintő számítások között.   </t>
  </si>
  <si>
    <t>Az 5a-b. ábrákon nyerési esély és a korrupciós kockázat közötti összefüggését ábrázoltuk. Az 5a. ábrán nem vettük figyelembe nem vettük figyelembe a keretszerződéseket,</t>
  </si>
  <si>
    <t>míg az 5b ábrán már a keretszerződéseket is figyelembe vevő számítás eredményeit mutatja.</t>
  </si>
  <si>
    <t xml:space="preserve">Amindkét ábrán balra lent a kis korrupciós kockázat mellett alacsony nyerési eséllyel nyerő cégeket látjuk. </t>
  </si>
  <si>
    <t>A Fidesz-közeli cégeket (narancssárga körök) inkább magas korrupciós kockázatú és magas nyerési esélyű cégek között találjuk, a többségük jobbra fent látható.</t>
  </si>
  <si>
    <t>Az ábrákon a legnagyobb (narancssárga) kör a Századvég csoportot jeleníti meg.</t>
  </si>
  <si>
    <t>5a. Ábra: Nyerési esélyek és korrupciós kockázatok a Századvég piacán 2011-2023, keretszerződések nélkül</t>
  </si>
  <si>
    <t>Miközben a medián cég 4.5 millió forintot nyert verseny nélkül 2011 és 2023 között az elemzett 75 cégen belül, addig a Századvég csoport több mint 30 milliárd forintot,</t>
  </si>
  <si>
    <t>A Századvég közel kétszer erősebben uralja a magas korrupciós kockázatú beszerzések részpiacát a 39 cég által nyert közbeszerési értéken belül,</t>
  </si>
  <si>
    <t xml:space="preserve">Egyedüli cégként nettó 30 milliárd forintot nyerni 2011 január és 2023 július között verseny nélkül egy olyan piacon, </t>
  </si>
  <si>
    <t>. sum</t>
  </si>
  <si>
    <t>radius, det</t>
  </si>
  <si>
    <t>(mean) radius</t>
  </si>
  <si>
    <t>Percentiles</t>
  </si>
  <si>
    <t>Smallest</t>
  </si>
  <si>
    <t>Obs</t>
  </si>
  <si>
    <t>6,878</t>
  </si>
  <si>
    <t>Sum of Wgt.</t>
  </si>
  <si>
    <t>Mean</t>
  </si>
  <si>
    <t>Largest</t>
  </si>
  <si>
    <t>Std. Dev.</t>
  </si>
  <si>
    <t>Variance</t>
  </si>
  <si>
    <t>Skewness</t>
  </si>
  <si>
    <t>Kurtosis</t>
  </si>
  <si>
    <t>April 11, 2024</t>
  </si>
  <si>
    <t>Szabad piac vagy korrupt rendszer? A Századvég csoport a magyar közbeszerzési piacon 2011-2023</t>
  </si>
  <si>
    <t>Tóth István János</t>
  </si>
  <si>
    <t>Önmagában a korrupt rendszer korlátozza, illetve semmisíti meg a szabad piacot azzal, hogy az állam és a vállalkozások közötti tranzakciók vezérelvének a politikai lojalitást, a politikai kapcsolatokat teszi.</t>
  </si>
  <si>
    <t xml:space="preserve">Az alábbi elemzésben a Századvég csoport és más Fidesz-közeli cégek közbeszerzési sikerességét vizsgáljuk 1998-2023 közötti adatok alapján. </t>
  </si>
  <si>
    <t>Az elemzés során a közbeszerzési szerződéseket úgy vizsgáljuk, hogy eltekintünk a keretszerződésektól. 2005 január és 2023 július között  összesen 249.842 szerződést, illetve szerződés részt (lot) vizsgálunk.</t>
  </si>
  <si>
    <t>Az 1998-2023 közötti közbeszerzési szerződések adatait a magyar Közbeszerzési Hatóság oldaláról töltöttük le. Ezek az adatok elemzésre alkalmatlan, rendezetlen formában, html file-ok formájában elérhetők a nyilvánosság számára.</t>
  </si>
  <si>
    <t xml:space="preserve">A letöltött adatokat adatbázisba rendeztük, az adatbázishoz homogén tartalmú változókat hoztunk létre, az adatokat tisztítottuk. </t>
  </si>
  <si>
    <t>Ezzel statisztikai elemzésre alkalmassá tettük az így létrehozott adatbázist.</t>
  </si>
  <si>
    <t xml:space="preserve"> és a Századvég csoport piacának szerződéseit vizsgáljuk.</t>
  </si>
  <si>
    <t xml:space="preserve">A Századvég csoport piacán lévő cégeket úgy határoztuk meg, hogy e csoportba kerültek (i) azok a cégek, amelyek akkor nyertek közbeszerzési szerződést, </t>
  </si>
  <si>
    <t xml:space="preserve">amikor a Századvég csoport bármelyik tagja adott be ajánlatot, de végül a csoport e tagja nem nyert, és (ii) azok a cégek, amelyek akkor adtak be ajánlatot, </t>
  </si>
  <si>
    <t xml:space="preserve">A Századvég csoporttal együtt összesen 75 cég tartozik az így meghatározott részpiahoz (lásd az odds_of_winning_data munkalapot). </t>
  </si>
  <si>
    <t>A Századvég csoport piacán összesen 104 milliárd forint nettó értékben kötöttek szerződést, ebből Fidesz-közeli (haveri) cégek 34 milliárd forintot nyertek,</t>
  </si>
  <si>
    <t>és a Szazadvég csoport cégei pedig 31 milliárd forintot. Ennek megfelelően a Századvég csoport nyerte a részpiacához tartozó cégek közbeszerzéseinek mintegy 30 százalékát.</t>
  </si>
  <si>
    <t>A Századvég mindent elsöprő méretét a magas korrupciós kockázatú beszerzések piacán egy csillagászati hasonlattal és képpel tudjuk talán legjobban szemlélteni.</t>
  </si>
  <si>
    <t>A Századvég csoport piacán lévő 75 cég adatai alapján vizsgáltuk a korrupciós kockázat valamint a nyerési esély összefüggését a politikai kapcsolattal.</t>
  </si>
  <si>
    <t>Vajon a Fidesz-közeli cégek által nyert közbeszerzések korrupciós kockázata szignifikánsan magasabb volt-e 2011 és 2023 között, mint az egyszerű magyar cégeké?</t>
  </si>
  <si>
    <t>Illetve e részpiacon a Fidesz-közeli cégek nyerési esélye számottevően magasabb-e mint a politikai kapcsolatokkal nem rendelkező egyszerű magyar cégeké?</t>
  </si>
  <si>
    <t xml:space="preserve">Két becslést futtattunk, az egyiknél az eredmény változó a korrupciós kockázat, a másiknál a nyerési esély volt. A politikai kapcsolatok mellett figyelembe vettük a nyert  </t>
  </si>
  <si>
    <t>közbeszerések összértékét is: ez összefüggésben állhat azzal, hogy egy cég mennyire hatékony a közbeszerési piacon. A termelékenyebb és hatékonyabb szervezeti strukturával rendelkező cégek sikeresebben is tudnak pályázni, így összességében nagyobb szeletet is tudnak kihasítani a közbeszerési tortából.</t>
  </si>
  <si>
    <t>Mindkét becslést lefuttattuk úgy is, hogy eltekintettünk a keretszerződésektől és úgy is, hogy figyelembe vettük őket.</t>
  </si>
  <si>
    <t>A nyerési esélyek becslésénél figyelembe vettük a korripciós kockázat szintjét is: a magasabb korrupciós kockázat általában magasabb nyerési eséllyel párosul, de nem minden esetben.</t>
  </si>
  <si>
    <t>Aztán azt is láthattuk, hogy nemcsak a politikai kapcsolatokkal rendelkező Fidesz-közeli cégek helyezkednek el az 5a-b. ábrák jobb felső részén, hanem egyszerű magyar cégek is.</t>
  </si>
  <si>
    <t>Érdenes tehát kiszűrni a nyerési esély és a politikai kapcsolatok közötti összefüggést vizsgáló becslésnél a korrupciós kockázat hatását.</t>
  </si>
  <si>
    <t>Robust regression                               Number of obs     =         41</t>
  </si>
  <si>
    <t xml:space="preserve">                                                F(  3,        37) =      12.99</t>
  </si>
  <si>
    <t xml:space="preserve">                                                Prob &gt; F          =     0.0000</t>
  </si>
  <si>
    <t>-------------------------------------------------------------------------------</t>
  </si>
  <si>
    <t xml:space="preserve">         lnow |      Coef.   Std. Err.      t    P&gt;|t|     [95% Conf. Interval]</t>
  </si>
  <si>
    <t>--------------+----------------------------------------------------------------</t>
  </si>
  <si>
    <t>crony_company |   .7369999   .2263786     3.26   0.002     .2783132    1.195687</t>
  </si>
  <si>
    <t xml:space="preserve">        lnncv |   .0816789   .0317081     2.58   0.014     .0174322    .1459257</t>
  </si>
  <si>
    <t xml:space="preserve">         lncr |   .3827334   .0860866     4.45   0.000     .2083053    .5571614</t>
  </si>
  <si>
    <t xml:space="preserve">        _cons |  -.4535385   .2367571    -1.92   0.063    -.9332539    .0261769</t>
  </si>
  <si>
    <t xml:space="preserve">                                                F(  2,        38) =       2.03</t>
  </si>
  <si>
    <t xml:space="preserve">                                                Prob &gt; F          =     0.1451</t>
  </si>
  <si>
    <t xml:space="preserve">         lncr |      Coef.   Std. Err.      t    P&gt;|t|     [95% Conf. Interval]</t>
  </si>
  <si>
    <t>crony_company |   .3423724   .4644157     0.74   0.466     -.597788    1.282533</t>
  </si>
  <si>
    <t xml:space="preserve">        lnncv |  -.1221281   .0615209    -1.99   0.054    -.2466708    .0024145</t>
  </si>
  <si>
    <t xml:space="preserve">        _cons |  -.7580734   .4731668    -1.60   0.117    -1.715949    .1998026</t>
  </si>
  <si>
    <t>Median regression                                   Number of obs =         68</t>
  </si>
  <si>
    <t xml:space="preserve">  Raw sum of deviations 5.671847 (about .05)</t>
  </si>
  <si>
    <t xml:space="preserve">  Min sum of deviations 5.092411                    Pseudo R2     =     0.1022</t>
  </si>
  <si>
    <t xml:space="preserve">           cr |      Coef.   Std. Err.      t    P&gt;|t|     [95% Conf. Interval]</t>
  </si>
  <si>
    <t>crony_company |   .1846769   .0989842     1.87   0.067    -.0130083    .3823621</t>
  </si>
  <si>
    <t xml:space="preserve">        lnncv |    .007016   .0092642     0.76   0.452    -.0114859    .0255179</t>
  </si>
  <si>
    <t xml:space="preserve">        _cons |  -.0103551   .0634373    -0.16   0.871    -.1370481    .1163379</t>
  </si>
  <si>
    <t>Robust regression                               Number of obs     =         39</t>
  </si>
  <si>
    <t xml:space="preserve">                                                F(  3,        35) =      12.11</t>
  </si>
  <si>
    <t xml:space="preserve">      lnow_fw |      Coef.   Std. Err.      t    P&gt;|t|     [95% Conf. Interval]</t>
  </si>
  <si>
    <t>crony_company |    .581988   .2410191     2.41   0.021     .0926932    1.071283</t>
  </si>
  <si>
    <t xml:space="preserve">     lnncv_fw |   .1570736   .0498854     3.15   0.003     .0558009    .2583463</t>
  </si>
  <si>
    <t xml:space="preserve">      lncr_fw |   .3900122   .0910593     4.28   0.000     .2051519    .5748724</t>
  </si>
  <si>
    <t xml:space="preserve">        _cons |  -.7902312   .3256076    -2.43   0.021     -1.45125   -.1292127</t>
  </si>
  <si>
    <t xml:space="preserve">                                                F(  2,        36) =       0.73</t>
  </si>
  <si>
    <t xml:space="preserve">                                                Prob &gt; F          =     0.4899</t>
  </si>
  <si>
    <t xml:space="preserve">      lncr_fw |      Coef.   Std. Err.      t    P&gt;|t|     [95% Conf. Interval]</t>
  </si>
  <si>
    <t>crony_company |   .3448043   .4682792     0.74   0.466      -.60491    1.294519</t>
  </si>
  <si>
    <t xml:space="preserve">     lnncv_fw |  -.1033797   .0956193    -1.08   0.287    -.2973047    .0905452</t>
  </si>
  <si>
    <t xml:space="preserve">        _cons |  -.9272375   .6211156    -1.49   0.144    -2.186918    .3324434</t>
  </si>
  <si>
    <t>Median regression                                   Number of obs =         67</t>
  </si>
  <si>
    <t xml:space="preserve">  Raw sum of deviations 5.473309 (about .05555556)</t>
  </si>
  <si>
    <t xml:space="preserve">  Min sum of deviations 4.693104                    Pseudo R2     =     0.1425</t>
  </si>
  <si>
    <t xml:space="preserve">        cr_fw |      Coef.   Std. Err.      t    P&gt;|t|     [95% Conf. Interval]</t>
  </si>
  <si>
    <t>crony_company |   .0802984   .0890636     0.90   0.371    -.0976265    .2582234</t>
  </si>
  <si>
    <t xml:space="preserve">     lnncv_fw |   .0272827   .0122984     2.22   0.030     .0027138    .0518516</t>
  </si>
  <si>
    <t xml:space="preserve">        _cons |  -.0529333   .0689528    -0.77   0.446    -.1906823    .0848157</t>
  </si>
  <si>
    <t>rreg lnow crony_company lnncv lncr</t>
  </si>
  <si>
    <t>qreg cr   crony_company lnncv</t>
  </si>
  <si>
    <t>***without framework agreements</t>
  </si>
  <si>
    <t>***with framework agreements</t>
  </si>
  <si>
    <t>rreg lnow_fw crony_company lnncv_fw lncr_fw</t>
  </si>
  <si>
    <t>qreg cr_fw   crony_company lnncv_fw</t>
  </si>
  <si>
    <t>10a. táblázat: A nyerési esély becslése, keretszerződésekkel (OLS)</t>
  </si>
  <si>
    <t>11a. táblázat: A nyerési esély becslése, keretszerződések nélkül (OLS)</t>
  </si>
  <si>
    <t>Azt kaptuk, hogy a Századvég csoport piacán a politikai kapcsolatokkal rendelkező Fidesz-közeli cégek nyerési esélyei szignifikánsan magasabbak voltak 2011 és 2023 között,</t>
  </si>
  <si>
    <t>mint a politikai kapcsolatokkal nem rendelkező egyszerű magyar cégeké. Akkor is fennáll ez az összefüggés, ha a korrupciós kockázat szintjét is figyelembe vesszük a becslés során.</t>
  </si>
  <si>
    <t>Robust regression                               Number of obs     =         68</t>
  </si>
  <si>
    <t xml:space="preserve">                                                F(  3,        64) =      16.45</t>
  </si>
  <si>
    <t>crony_company |    .856959   .2590054     3.31   0.002     .3395362    1.374382</t>
  </si>
  <si>
    <t xml:space="preserve">        lnncv |   .0639578   .0242379     2.64   0.010     .0155371    .1123786</t>
  </si>
  <si>
    <t xml:space="preserve">           cr |   1.362771   .2950313     4.62   0.000     .7733779    1.952163</t>
  </si>
  <si>
    <t xml:space="preserve">        _cons |  -1.305796   .1706842    -7.65   0.000    -1.646777    -.964815</t>
  </si>
  <si>
    <t>rreg lnow crony_company lnncv cr</t>
  </si>
  <si>
    <t>10b. táblázat: A nyerési esély becslése, keretszerződésekkel (OLS)</t>
  </si>
  <si>
    <t>10c. táblázat: A korrupciós kockázat becslése, keretszerződésekkel (OLS)</t>
  </si>
  <si>
    <t>10d. táblázat: A korrupciós kockázat becslése, keretszerződésekkel (medián regresszió)</t>
  </si>
  <si>
    <t>Az eredményeket a 10a-d és 11a-d táblázatok tartalmazzák.</t>
  </si>
  <si>
    <t xml:space="preserve">akkor a Századvég által verseny nélkül elnyert nettó szerződéses érték százhatvanötszöröse az így számolt medián értéknek (184,1 millió Forint). </t>
  </si>
  <si>
    <t>A számok magukért beszélnek.</t>
  </si>
  <si>
    <t xml:space="preserve">medián sugár két Nap-sugárral (Solar radii) egyenlő. Ez alapján az UY Scuti sugara és a VizieR-en közölt csillagpopulációban a medián sugarú csillag sugara közötti arány 900:1. </t>
  </si>
  <si>
    <t>https://www.google.com/url?sa=i&amp;url=https%3A%2F%2Fwww.youtube.com%2Fwatch%3Fv%3DKmcif565MT8&amp;psig=AOvVaw3m1PzwHhetS_STXwdoi8HF&amp;ust=1712899723914000&amp;source=images&amp;cd=vfe&amp;opi=89978449&amp;ved=0CBIQjRxqFwoTCJjm4_y2uYUDFQAAAAAdAAAAABAJ</t>
  </si>
  <si>
    <t>Rigel</t>
  </si>
  <si>
    <t>https://en.wikipedia.org/wiki/List_of_largest_known_stars</t>
  </si>
  <si>
    <t>Wikipedia</t>
  </si>
  <si>
    <t>UY Scuti</t>
  </si>
  <si>
    <t>https://astrobackyard.com/biggest-star-in-the-universe/</t>
  </si>
  <si>
    <t xml:space="preserve">mint amennyivel nagyobb az éjszakai égbolt hetedik legfényesebb csillaga, az Orion csillagképben található Rigel becsült sugara a Napénál (lásd a 6a-b. ábrát) </t>
  </si>
  <si>
    <t>6a-b. Ábra: A Rigel és a Nap</t>
  </si>
  <si>
    <t xml:space="preserve">Az UY Scuti hiperóriás-csillag, mint a legnagyobb ismert csillag sugara a becslések szerint 1800-szor haladja meg a Napét. </t>
  </si>
  <si>
    <t xml:space="preserve">A VizieR által közölt,  mintegy 7000 csillag sugarára vonatkozó becslések átlaga alapján e csillagpopulációra számított </t>
  </si>
  <si>
    <t xml:space="preserve">Forrás: </t>
  </si>
  <si>
    <t>https://newtondesk.com/biggest-stars-of-our-milky-way-galaxy/</t>
  </si>
  <si>
    <t xml:space="preserve">12 ezerszeresét a medián értéknek. Ha csak azokat a cégeket számoljuk, amelyek leglább egy forintot nyertek verseny nélkül (39 ilyen cég van a mintában)  </t>
  </si>
  <si>
    <t xml:space="preserve">A Századvég csoport által verseny nélkül nyert közbeszerzési érték (30.097 millárd forint) és a medián érték (184,1 millió forint) között 163:1-es arány áll fenn.   </t>
  </si>
  <si>
    <t>amelynek mérete ebben az időszakban 44 milliárd forint volt (ennyit nyertek verseny nélkül e piacon lévő cégek). Ez szinte elképzelhetetlenül abszurd.</t>
  </si>
  <si>
    <t>Ez az összefüggés akkor is fennáll, ha figyelembe vesszük a keretszerződéseket, és akkor is, ha kihagyjuk őket az elemzésből.</t>
  </si>
  <si>
    <t>rreg lncr crony_company lnncv</t>
  </si>
  <si>
    <t>rreg lnow_fw crony_company lnncv_fw cr_fw</t>
  </si>
  <si>
    <t>Robust regression                               Number of obs     =         67</t>
  </si>
  <si>
    <t xml:space="preserve">                                                F(  3,        63) =      14.52</t>
  </si>
  <si>
    <t>crony_company |   .5932242   .2586505     2.29   0.025     .0763525    1.110096</t>
  </si>
  <si>
    <t xml:space="preserve">     lnncv_fw |   .1062446   .0376949     2.82   0.006     .0309174    .1815718</t>
  </si>
  <si>
    <t xml:space="preserve">        cr_fw |   1.229413   .3317621     3.71   0.000     .5664397    1.892387</t>
  </si>
  <si>
    <t xml:space="preserve">        _cons |  -1.376887   .2004121    -6.87   0.000    -1.777379   -.9763959</t>
  </si>
  <si>
    <t>11b. táblázat: A nyerési esély becslése, keretszerződések nélkül (OLS)</t>
  </si>
  <si>
    <t>11c. táblázat: A korrupciós kockázat becslése, keretszerződések nélkül (OLS)</t>
  </si>
  <si>
    <t>11d. táblázat: A korrupciós kockázat becslése, keretszerződések nélkül (medián regresszió)</t>
  </si>
  <si>
    <t xml:space="preserve">A korrupciós kockázatok (a verseny nélkül elnyert szerződések aránya) és a politikai kapcsolatok léte között nem találtunk szignifikáns összefüggést. </t>
  </si>
  <si>
    <t>A politikai kapcsolatok számottevően segítik a Fidesz-közeli cégeket, hogy nagyobb eséllyel nyerjenek közbeszerést 2011 után a Századvég csoport piacán.</t>
  </si>
  <si>
    <t xml:space="preserve">Ennek oka az lehet, hogy egy korrupt rendszerben a szereplők képesek már arra, hogy kicselezzék ezt a mutatót. Ekkor úgy is megvalósulhat egy korrupt tranzakció, hogy </t>
  </si>
  <si>
    <t>két vagy több "ajánlattevő" játszik össze a közbeszerést kiíró szervezettel. Ez a jól ismert "Hozzál két vesztest!" forgatókönyv megvalósítása. Ez az eredmény is alátámasztja, hogy egy korrupt rendszerben a korrupciós kockázat szokásos mutatója mellett érdemes más mutatókat, így a nyerési esélyeket is megfigyelni.</t>
  </si>
  <si>
    <t>A kutatást az USA German Marshall Fund (https://www.gmfus.org/) támogása tette lehetővé</t>
  </si>
  <si>
    <t>1. Bevezető</t>
  </si>
  <si>
    <t>2. Korrupciós kockázat</t>
  </si>
  <si>
    <t>3. Magas korrupciós kockázat mellett nyert szerződéses érték</t>
  </si>
  <si>
    <t>4. Nyerési esélyek</t>
  </si>
  <si>
    <t>5. Korrupciós kockázat, nyerési esély és politikai kapcsolatok - néhány ábra</t>
  </si>
  <si>
    <t>6. Korrupciós kockázat, nyerési esély és politikai kapcsolatok  - becslések</t>
  </si>
  <si>
    <t>amikor a Századvég csoport egy tagja nyerte a szerződést, vagy akkor nyertek egy tenderen, amikor a Századvég csoport tagjai vesztettek.</t>
  </si>
  <si>
    <t>Az elemzés során a CRCB által létrehozott közbeszerési adatbázis adatait használtuk fel.</t>
  </si>
  <si>
    <t xml:space="preserve">A Századvég csoport piacán lévő 75 cég 1528 szerződést nyert 2005 január és 2023 július között. Ezen belül a Fidesz-közeli cégek 91 szerződést, </t>
  </si>
  <si>
    <t>a Századvég csoport pedig 48 szerződést nyert.</t>
  </si>
  <si>
    <t>7. Összefoglalás, következtetések</t>
  </si>
  <si>
    <t>A vizsgált időszak alatt a Századvég csoport piacán összesen 104 milliárd forint nettó értékben kötöttek szerződést, ebből Fidesz-közeli (haveri) cégek 34 milliárd forintot nyertek,</t>
  </si>
  <si>
    <t>és a Szazadvég csoport cégei pedig 31 milliárd forintot (a részpiacához tartozó cégek közbeszerzéseinek mintegy 30 százalékát).</t>
  </si>
  <si>
    <t xml:space="preserve">A Századvég csoport piacán a Fidesz-közeli (haveri) cégek másfélszer magasabb a korrupciós kockázat mellett nyertek szerződéseket </t>
  </si>
  <si>
    <t>(az általuk nyert szerződések 31 százalékánál nem volt verseny), mint a Századvég csoport piacán lévő többi cég.</t>
  </si>
  <si>
    <t>A Századvég csoport által nyert szerződéseknél a korrupciós kockázat magas: a nyert szerződések 42 százalékát nyerte a csoport valamely tagja verseny nélkül,</t>
  </si>
  <si>
    <t>miközben a politikai kapcsolatokkal nem rendelkező cégeknél ez az arány mindössze 19 százalék volt.</t>
  </si>
  <si>
    <t xml:space="preserve">A cégek 44,4 milliárd forint nettó értékben nyertek a cégek szerződést úgy, hogy a tendereknél nem volt verseny: csak egy cég adott be ajánlatot. </t>
  </si>
  <si>
    <t>A magas korrupciós kockázat mellett nyert szerződések összértéke alapján a vizsgált piacon a Századvég csoport a legnagyobb játékos: összesen 30 milliárd forintot nyert verseny nélkül,</t>
  </si>
  <si>
    <t xml:space="preserve">az általa megnyert szerződéses nettó érték 98 százalékát. </t>
  </si>
  <si>
    <t>A vizsgált piacon a verseny nélkül elnyert nettó szerződéses érték több mint kétharmadát (68 százalékát) a Századvég csoport egyik tagja nyerte.</t>
  </si>
  <si>
    <t>Ez az eredmény a politikai favoritizmus létezését támasztja alá. A kapott eredmények alapján e cégek kivételezett helyzetet élveznek a közbeszerzési piacon.</t>
  </si>
  <si>
    <t>A nyerési esélyek vizsgálatánál azt láttuk, hogy a politikaik kapcsolattal rendelkező, Fidesz-közeli cégek nyerési esélye közel kétszer magasabb volt, mint politikai kapcsolatok nélküli egyszerű magyar cégeké.</t>
  </si>
  <si>
    <t>A kapott eredmények alapján e cégek kivételezett helyzetet élveznek a közbeszerzési piacon.</t>
  </si>
  <si>
    <t>A Századvég csoport nyerési esélye 2011-2023 között több mint kétszer volt magasabb az utóbbiaknál. A kapott eredmények alapján Századvég cégek kivételezett helyzetet élveznek a közbeszerzési piacon.</t>
  </si>
  <si>
    <t>Vizsgáltuk a nyerési esély, a korrupciós kockázat és a politikai kapcsolatok közötti összefüggéseket úgy, hogy figylemebe vettük a cégek által az időszak alatt nyert szerződések nettó összegét.</t>
  </si>
  <si>
    <t>Azt kaptuk, hogy a Századvég csoport piacán a politikai kapcsolatokkal rendelkező Fidesz-közeli cégek nyerési esélyei szignifikánsan magasabbak,</t>
  </si>
  <si>
    <t>és akkor is, ha figyelembe vesszük a keretszerződéseket, és akkor is, ha kihagyjuk őket az elemzésből.</t>
  </si>
  <si>
    <t xml:space="preserve">A Századvég csoport egyedül nettó 30 milliárd forintot nyer 2011 január és 2023 július között verseny nélkül egy olyan piacon, </t>
  </si>
  <si>
    <t>amelynek mérete ebben az időszakban 44 milliárd forint volt (ennyit nyertek verseny nélkül a Századvég csoport piacán lévő cégek). Ez szinte elképzelhetetlenül abszurd helyzetre utal.</t>
  </si>
  <si>
    <t xml:space="preserve">Az elemzésben a Századvég csoport piacán jelen lévő cégek közbeszerzési aktivitását vizsgáltuk, azokét a cégekét, amelyek akkor vesztettek egy tenderen, </t>
  </si>
  <si>
    <t xml:space="preserve">Az így meghatározott cégekre mint a 'Századvég csoport piacán' jelenlévő cégekre, és az általuk megnyert közbeszerésekre, mint a 'Századvég csoport piacára' hivatkozunk a továbbiakban. </t>
  </si>
  <si>
    <t xml:space="preserve">Ez azt is jelenti, hogy az elemzésben olyan közbeszeréseket is figyelembe veszünk az elemzés során, amelyeken a Századvég csoport tagjai </t>
  </si>
  <si>
    <t>nem is indultak, de olyan cégek nyertek, amelyek az (i) vagy (ii) esetek valamelyikébe tartoznak.</t>
  </si>
  <si>
    <t xml:space="preserve">A Századvég csoport piaca rendkívül torzított, amelyen a szabad verseny csak nagyon korlátozottan érvényesül.  </t>
  </si>
  <si>
    <t xml:space="preserve">Leginkább akkor, amikor a Századvég csoport tagjai nem indulnak a meghirdetett közbeszerzésen.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</si>
</sst>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rgb="FF0D0D0D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Courier New"/>
      <family val="3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5" xfId="0" applyBorder="1"/>
    <xf numFmtId="164" fontId="0" fillId="0" borderId="5" xfId="0" applyNumberFormat="1" applyBorder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vertical="center" wrapText="1"/>
    </xf>
    <xf numFmtId="2" fontId="0" fillId="0" borderId="5" xfId="0" applyNumberFormat="1" applyBorder="1"/>
    <xf numFmtId="2" fontId="0" fillId="0" borderId="5" xfId="0" applyNumberFormat="1" applyBorder="1" applyAlignment="1">
      <alignment vertical="center" wrapText="1"/>
    </xf>
    <xf numFmtId="0" fontId="1" fillId="0" borderId="0" xfId="1"/>
    <xf numFmtId="0" fontId="2" fillId="0" borderId="0" xfId="0" applyFont="1"/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3" xfId="0" applyNumberFormat="1" applyBorder="1"/>
    <xf numFmtId="0" fontId="0" fillId="0" borderId="12" xfId="0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15" xfId="0" applyNumberFormat="1" applyBorder="1" applyAlignment="1">
      <alignment vertical="center" wrapText="1"/>
    </xf>
    <xf numFmtId="2" fontId="0" fillId="0" borderId="16" xfId="0" applyNumberFormat="1" applyBorder="1"/>
    <xf numFmtId="2" fontId="0" fillId="0" borderId="16" xfId="0" applyNumberForma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7" xfId="0" applyNumberFormat="1" applyBorder="1"/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vertical="center" wrapText="1"/>
    </xf>
    <xf numFmtId="0" fontId="0" fillId="0" borderId="20" xfId="0" applyBorder="1"/>
    <xf numFmtId="0" fontId="0" fillId="0" borderId="21" xfId="0" applyBorder="1"/>
    <xf numFmtId="1" fontId="0" fillId="0" borderId="0" xfId="0" applyNumberFormat="1"/>
    <xf numFmtId="165" fontId="0" fillId="0" borderId="5" xfId="0" applyNumberFormat="1" applyBorder="1" applyAlignment="1">
      <alignment vertical="center" wrapText="1"/>
    </xf>
    <xf numFmtId="165" fontId="0" fillId="0" borderId="5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9" fontId="0" fillId="0" borderId="5" xfId="0" applyNumberFormat="1" applyBorder="1"/>
    <xf numFmtId="166" fontId="0" fillId="0" borderId="5" xfId="0" applyNumberFormat="1" applyBorder="1"/>
    <xf numFmtId="0" fontId="0" fillId="0" borderId="5" xfId="0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Nyerési esélyek a cégek különböző csoportjaiban,</a:t>
            </a:r>
            <a:r>
              <a:rPr lang="hu-HU" sz="1100" baseline="0"/>
              <a:t> 2002-2024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CB-46A6-A10B-BE53893CD10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CCB-46A6-A10B-BE53893CD107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CB-46A6-A10B-BE53893CD107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CCB-46A6-A10B-BE53893CD107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CB-46A6-A10B-BE53893CD1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t7_8!$C$34:$D$41</c:f>
              <c:multiLvlStrCache>
                <c:ptCount val="8"/>
                <c:lvl>
                  <c:pt idx="0">
                    <c:v>egyszerű magyar cégek, top 2% mintája</c:v>
                  </c:pt>
                  <c:pt idx="1">
                    <c:v>Fidesz-közeli cégek, top 2% mintája</c:v>
                  </c:pt>
                  <c:pt idx="2">
                    <c:v>egyszerű magyar cégek, top 2% mintája</c:v>
                  </c:pt>
                  <c:pt idx="3">
                    <c:v>egyszerű magyar cégek, Századvég piaca</c:v>
                  </c:pt>
                  <c:pt idx="4">
                    <c:v>Fidesz-közeli cégek, top 2% mintája</c:v>
                  </c:pt>
                  <c:pt idx="5">
                    <c:v>Fidesz-közeli cégek, Századvég piaca</c:v>
                  </c:pt>
                  <c:pt idx="6">
                    <c:v>"Mészáros" cégek, top 2 % mintája</c:v>
                  </c:pt>
                  <c:pt idx="7">
                    <c:v>Századvég csoport</c:v>
                  </c:pt>
                </c:lvl>
                <c:lvl>
                  <c:pt idx="0">
                    <c:v>2002-2010</c:v>
                  </c:pt>
                  <c:pt idx="2">
                    <c:v>2011-2023</c:v>
                  </c:pt>
                </c:lvl>
              </c:multiLvlStrCache>
            </c:multiLvlStrRef>
          </c:cat>
          <c:val>
            <c:numRef>
              <c:f>t7_8!$E$34:$E$41</c:f>
              <c:numCache>
                <c:formatCode>General</c:formatCode>
                <c:ptCount val="8"/>
                <c:pt idx="0">
                  <c:v>0.49</c:v>
                </c:pt>
                <c:pt idx="1">
                  <c:v>0.68</c:v>
                </c:pt>
                <c:pt idx="2">
                  <c:v>0.71</c:v>
                </c:pt>
                <c:pt idx="3" formatCode="0.00">
                  <c:v>0.6</c:v>
                </c:pt>
                <c:pt idx="4">
                  <c:v>1.63</c:v>
                </c:pt>
                <c:pt idx="5">
                  <c:v>1.35</c:v>
                </c:pt>
                <c:pt idx="6">
                  <c:v>1.91</c:v>
                </c:pt>
                <c:pt idx="7" formatCode="0.00">
                  <c:v>1.4848484848484849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B-46A6-A10B-BE53893CD1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916632"/>
        <c:axId val="526913032"/>
      </c:barChart>
      <c:catAx>
        <c:axId val="526916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Forrás: CRCB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8996187081199392E-2"/>
              <c:y val="0.933546576574121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913032"/>
        <c:crosses val="autoZero"/>
        <c:auto val="1"/>
        <c:lblAlgn val="ctr"/>
        <c:lblOffset val="100"/>
        <c:noMultiLvlLbl val="0"/>
      </c:catAx>
      <c:valAx>
        <c:axId val="5269130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nyerési esély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91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Korrupciós kockázat a Századvég piacán a cégek egyes csoportjaiban,</a:t>
            </a:r>
            <a:r>
              <a:rPr lang="hu-HU" sz="1100" baseline="0"/>
              <a:t> </a:t>
            </a:r>
            <a:br>
              <a:rPr lang="hu-HU" sz="1100" baseline="0"/>
            </a:br>
            <a:r>
              <a:rPr lang="hu-HU" sz="1100" baseline="0"/>
              <a:t>2011-2023</a:t>
            </a:r>
            <a:endParaRPr lang="en-US" sz="1100"/>
          </a:p>
        </c:rich>
      </c:tx>
      <c:layout>
        <c:manualLayout>
          <c:xMode val="edge"/>
          <c:yMode val="edge"/>
          <c:x val="0.14166882526138419"/>
          <c:y val="4.5169120164327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D7-483B-BD90-00D07940090C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D7-483B-BD90-00D07940090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D7-483B-BD90-00D0794009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t7_8!$F$58:$F$60</c:f>
                <c:numCache>
                  <c:formatCode>General</c:formatCode>
                  <c:ptCount val="3"/>
                  <c:pt idx="0">
                    <c:v>2.2491000000000001E-2</c:v>
                  </c:pt>
                  <c:pt idx="1">
                    <c:v>9.5354783999999998E-2</c:v>
                  </c:pt>
                </c:numCache>
              </c:numRef>
            </c:plus>
            <c:minus>
              <c:numRef>
                <c:f>t7_8!$F$58:$F$60</c:f>
                <c:numCache>
                  <c:formatCode>General</c:formatCode>
                  <c:ptCount val="3"/>
                  <c:pt idx="0">
                    <c:v>2.2491000000000001E-2</c:v>
                  </c:pt>
                  <c:pt idx="1">
                    <c:v>9.5354783999999998E-2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t7_8!$C$58:$C$60</c:f>
              <c:strCache>
                <c:ptCount val="3"/>
                <c:pt idx="0">
                  <c:v>Egyszerű magyar cégek</c:v>
                </c:pt>
                <c:pt idx="1">
                  <c:v>Fidesz-közeli cégek</c:v>
                </c:pt>
                <c:pt idx="2">
                  <c:v>Századvég csoport</c:v>
                </c:pt>
              </c:strCache>
            </c:strRef>
          </c:cat>
          <c:val>
            <c:numRef>
              <c:f>t7_8!$D$58:$D$60</c:f>
              <c:numCache>
                <c:formatCode>0.000</c:formatCode>
                <c:ptCount val="3"/>
                <c:pt idx="0">
                  <c:v>0.1932489</c:v>
                </c:pt>
                <c:pt idx="1">
                  <c:v>0.30769229999999997</c:v>
                </c:pt>
                <c:pt idx="2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8-4A0F-BA9D-53BE1A88B8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040864"/>
        <c:axId val="96038240"/>
      </c:barChart>
      <c:catAx>
        <c:axId val="96040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Forrás_</a:t>
                </a:r>
                <a:r>
                  <a:rPr lang="hu-HU" baseline="0"/>
                  <a:t> CRCB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896611529136564E-3"/>
              <c:y val="0.90345635056487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38240"/>
        <c:crosses val="autoZero"/>
        <c:auto val="1"/>
        <c:lblAlgn val="ctr"/>
        <c:lblOffset val="100"/>
        <c:noMultiLvlLbl val="0"/>
      </c:catAx>
      <c:valAx>
        <c:axId val="96038240"/>
        <c:scaling>
          <c:orientation val="minMax"/>
          <c:max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Korrupciós</a:t>
                </a:r>
                <a:r>
                  <a:rPr lang="hu-HU" baseline="0"/>
                  <a:t> kockázat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4086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34</xdr:row>
      <xdr:rowOff>38100</xdr:rowOff>
    </xdr:from>
    <xdr:to>
      <xdr:col>16</xdr:col>
      <xdr:colOff>558799</xdr:colOff>
      <xdr:row>53</xdr:row>
      <xdr:rowOff>6350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2D8FE43-926E-7DE5-5733-392ACFAA17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56</xdr:row>
      <xdr:rowOff>38100</xdr:rowOff>
    </xdr:from>
    <xdr:to>
      <xdr:col>16</xdr:col>
      <xdr:colOff>609599</xdr:colOff>
      <xdr:row>74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093A234-47C6-12EB-87BA-E4F375AAF6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98</xdr:row>
      <xdr:rowOff>0</xdr:rowOff>
    </xdr:from>
    <xdr:to>
      <xdr:col>8</xdr:col>
      <xdr:colOff>412750</xdr:colOff>
      <xdr:row>117</xdr:row>
      <xdr:rowOff>87842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ED81B20D-CC2B-2254-8C7D-6216A809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4732000"/>
          <a:ext cx="4927600" cy="358669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8</xdr:col>
      <xdr:colOff>510167</xdr:colOff>
      <xdr:row>72</xdr:row>
      <xdr:rowOff>158750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7D7FFAB3-D25A-D394-ABDE-02529A52F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8655050"/>
          <a:ext cx="5025017" cy="36576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75</xdr:row>
      <xdr:rowOff>1</xdr:rowOff>
    </xdr:from>
    <xdr:to>
      <xdr:col>8</xdr:col>
      <xdr:colOff>323850</xdr:colOff>
      <xdr:row>94</xdr:row>
      <xdr:rowOff>23135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A62C30B3-2858-BA61-1257-55C340D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2706351"/>
          <a:ext cx="4838699" cy="352198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18</xdr:col>
      <xdr:colOff>400050</xdr:colOff>
      <xdr:row>191</xdr:row>
      <xdr:rowOff>157904</xdr:rowOff>
    </xdr:to>
    <xdr:pic>
      <xdr:nvPicPr>
        <xdr:cNvPr id="13" name="Kép 12">
          <a:extLst>
            <a:ext uri="{FF2B5EF4-FFF2-40B4-BE49-F238E27FC236}">
              <a16:creationId xmlns:a16="http://schemas.microsoft.com/office/drawing/2014/main" id="{5A76A080-BA55-B126-84CB-CC5A02DD1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29648150"/>
          <a:ext cx="5276850" cy="384090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120</xdr:row>
      <xdr:rowOff>1</xdr:rowOff>
    </xdr:from>
    <xdr:to>
      <xdr:col>7</xdr:col>
      <xdr:colOff>236055</xdr:colOff>
      <xdr:row>142</xdr:row>
      <xdr:rowOff>76201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DBADD49F-997A-F1AD-8FB8-F7AF2F024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22098001"/>
          <a:ext cx="4141305" cy="4127500"/>
        </a:xfrm>
        <a:prstGeom prst="rect">
          <a:avLst/>
        </a:prstGeom>
      </xdr:spPr>
    </xdr:pic>
    <xdr:clientData/>
  </xdr:twoCellAnchor>
  <xdr:twoCellAnchor editAs="oneCell">
    <xdr:from>
      <xdr:col>7</xdr:col>
      <xdr:colOff>469900</xdr:colOff>
      <xdr:row>120</xdr:row>
      <xdr:rowOff>24606</xdr:rowOff>
    </xdr:from>
    <xdr:to>
      <xdr:col>19</xdr:col>
      <xdr:colOff>431800</xdr:colOff>
      <xdr:row>142</xdr:row>
      <xdr:rowOff>66675</xdr:rowOff>
    </xdr:to>
    <xdr:pic>
      <xdr:nvPicPr>
        <xdr:cNvPr id="6" name="Kép 5">
          <a:extLst>
            <a:ext uri="{FF2B5EF4-FFF2-40B4-BE49-F238E27FC236}">
              <a16:creationId xmlns:a16="http://schemas.microsoft.com/office/drawing/2014/main" id="{90B98987-97BB-60C1-3BD9-F8C2C62B8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4350" y="22122606"/>
          <a:ext cx="7277100" cy="4093369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</xdr:colOff>
      <xdr:row>171</xdr:row>
      <xdr:rowOff>42753</xdr:rowOff>
    </xdr:from>
    <xdr:to>
      <xdr:col>9</xdr:col>
      <xdr:colOff>63500</xdr:colOff>
      <xdr:row>191</xdr:row>
      <xdr:rowOff>126705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6D90E7AF-165C-911B-E7DA-BF8AD561E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" y="31532403"/>
          <a:ext cx="5175250" cy="3766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ogle.com/url?sa=i&amp;url=https%3A%2F%2Fwww.youtube.com%2Fwatch%3Fv%3DKmcif565MT8&amp;psig=AOvVaw3m1PzwHhetS_STXwdoi8HF&amp;ust=1712899723914000&amp;source=images&amp;cd=vfe&amp;opi=89978449&amp;ved=0CBIQjRxqFwoTCJjm4_y2uYUDFQAAAAAdAAAAABAJ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hvg.hu/gazdasag/20200525_hadhazy_atkepzes_dft_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EF8F2-4217-440C-BEA1-5C9CAAFCB70C}">
  <dimension ref="A1:C15"/>
  <sheetViews>
    <sheetView tabSelected="1" workbookViewId="0"/>
  </sheetViews>
  <sheetFormatPr defaultRowHeight="14.5" x14ac:dyDescent="0.35"/>
  <cols>
    <col min="1" max="1" width="4.7265625" customWidth="1"/>
    <col min="3" max="3" width="13.08984375" customWidth="1"/>
  </cols>
  <sheetData>
    <row r="1" spans="1:3" x14ac:dyDescent="0.35">
      <c r="A1" t="s">
        <v>0</v>
      </c>
    </row>
    <row r="4" spans="1:3" ht="18.5" x14ac:dyDescent="0.45">
      <c r="C4" s="15" t="s">
        <v>243</v>
      </c>
    </row>
    <row r="8" spans="1:3" x14ac:dyDescent="0.35">
      <c r="C8" t="s">
        <v>244</v>
      </c>
    </row>
    <row r="11" spans="1:3" x14ac:dyDescent="0.35">
      <c r="C11" s="1" t="s">
        <v>242</v>
      </c>
    </row>
    <row r="15" spans="1:3" x14ac:dyDescent="0.35">
      <c r="C15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63812-4AE4-4EA6-9DB9-60496852C899}">
  <dimension ref="A1:P127"/>
  <sheetViews>
    <sheetView workbookViewId="0"/>
  </sheetViews>
  <sheetFormatPr defaultRowHeight="14.5" x14ac:dyDescent="0.35"/>
  <cols>
    <col min="1" max="1" width="5.6328125" customWidth="1"/>
    <col min="3" max="3" width="12.90625" customWidth="1"/>
    <col min="4" max="4" width="9.36328125" bestFit="1" customWidth="1"/>
    <col min="7" max="7" width="11.81640625" customWidth="1"/>
    <col min="10" max="10" width="8.7265625" customWidth="1"/>
    <col min="11" max="11" width="9.54296875" customWidth="1"/>
    <col min="13" max="13" width="11" customWidth="1"/>
  </cols>
  <sheetData>
    <row r="1" spans="1:3" x14ac:dyDescent="0.35">
      <c r="A1" t="s">
        <v>0</v>
      </c>
    </row>
    <row r="2" spans="1:3" x14ac:dyDescent="0.35">
      <c r="B2" s="57" t="s">
        <v>366</v>
      </c>
    </row>
    <row r="3" spans="1:3" x14ac:dyDescent="0.35">
      <c r="C3" t="s">
        <v>106</v>
      </c>
    </row>
    <row r="4" spans="1:3" x14ac:dyDescent="0.35">
      <c r="C4" t="s">
        <v>245</v>
      </c>
    </row>
    <row r="5" spans="1:3" x14ac:dyDescent="0.35">
      <c r="C5" t="s">
        <v>246</v>
      </c>
    </row>
    <row r="6" spans="1:3" x14ac:dyDescent="0.35">
      <c r="C6" t="s">
        <v>247</v>
      </c>
    </row>
    <row r="7" spans="1:3" x14ac:dyDescent="0.35">
      <c r="C7" t="s">
        <v>248</v>
      </c>
    </row>
    <row r="8" spans="1:3" x14ac:dyDescent="0.35">
      <c r="C8" t="s">
        <v>249</v>
      </c>
    </row>
    <row r="9" spans="1:3" x14ac:dyDescent="0.35">
      <c r="C9" t="s">
        <v>250</v>
      </c>
    </row>
    <row r="10" spans="1:3" x14ac:dyDescent="0.35">
      <c r="C10" t="s">
        <v>139</v>
      </c>
    </row>
    <row r="11" spans="1:3" x14ac:dyDescent="0.35">
      <c r="C11" t="s">
        <v>251</v>
      </c>
    </row>
    <row r="12" spans="1:3" x14ac:dyDescent="0.35">
      <c r="C12" t="s">
        <v>252</v>
      </c>
    </row>
    <row r="13" spans="1:3" x14ac:dyDescent="0.35">
      <c r="C13" t="s">
        <v>253</v>
      </c>
    </row>
    <row r="14" spans="1:3" x14ac:dyDescent="0.35">
      <c r="C14" t="s">
        <v>140</v>
      </c>
    </row>
    <row r="15" spans="1:3" x14ac:dyDescent="0.35">
      <c r="C15" t="s">
        <v>254</v>
      </c>
    </row>
    <row r="16" spans="1:3" x14ac:dyDescent="0.35">
      <c r="C16" t="s">
        <v>397</v>
      </c>
    </row>
    <row r="17" spans="2:3" x14ac:dyDescent="0.35">
      <c r="C17" t="s">
        <v>398</v>
      </c>
    </row>
    <row r="18" spans="2:3" x14ac:dyDescent="0.35">
      <c r="C18" t="s">
        <v>399</v>
      </c>
    </row>
    <row r="20" spans="2:3" x14ac:dyDescent="0.35">
      <c r="B20" s="57" t="s">
        <v>134</v>
      </c>
    </row>
    <row r="21" spans="2:3" x14ac:dyDescent="0.35">
      <c r="C21" t="s">
        <v>374</v>
      </c>
    </row>
    <row r="22" spans="2:3" x14ac:dyDescent="0.35">
      <c r="C22" t="s">
        <v>375</v>
      </c>
    </row>
    <row r="23" spans="2:3" x14ac:dyDescent="0.35">
      <c r="C23" t="s">
        <v>135</v>
      </c>
    </row>
    <row r="24" spans="2:3" x14ac:dyDescent="0.35">
      <c r="C24" t="s">
        <v>136</v>
      </c>
    </row>
    <row r="25" spans="2:3" x14ac:dyDescent="0.35">
      <c r="C25" t="s">
        <v>145</v>
      </c>
    </row>
    <row r="27" spans="2:3" x14ac:dyDescent="0.35">
      <c r="B27" s="57" t="s">
        <v>137</v>
      </c>
    </row>
    <row r="28" spans="2:3" x14ac:dyDescent="0.35">
      <c r="C28" t="s">
        <v>138</v>
      </c>
    </row>
    <row r="29" spans="2:3" x14ac:dyDescent="0.35">
      <c r="C29" t="s">
        <v>255</v>
      </c>
    </row>
    <row r="30" spans="2:3" x14ac:dyDescent="0.35">
      <c r="C30" t="s">
        <v>256</v>
      </c>
    </row>
    <row r="33" spans="3:16" x14ac:dyDescent="0.35">
      <c r="C33" t="s">
        <v>130</v>
      </c>
    </row>
    <row r="34" spans="3:16" x14ac:dyDescent="0.35">
      <c r="C34" t="s">
        <v>119</v>
      </c>
      <c r="G34" t="s">
        <v>113</v>
      </c>
      <c r="K34" t="s">
        <v>95</v>
      </c>
    </row>
    <row r="35" spans="3:16" x14ac:dyDescent="0.35">
      <c r="E35" t="s">
        <v>111</v>
      </c>
      <c r="I35" t="s">
        <v>112</v>
      </c>
      <c r="M35" t="s">
        <v>1</v>
      </c>
    </row>
    <row r="36" spans="3:16" x14ac:dyDescent="0.35">
      <c r="C36" s="2" t="s">
        <v>2</v>
      </c>
      <c r="D36" s="2">
        <v>0</v>
      </c>
      <c r="E36" s="2">
        <v>1</v>
      </c>
      <c r="F36" s="2" t="s">
        <v>3</v>
      </c>
      <c r="G36" s="2" t="s">
        <v>2</v>
      </c>
      <c r="H36" s="2">
        <v>0</v>
      </c>
      <c r="I36" s="2">
        <v>1</v>
      </c>
      <c r="J36" s="2" t="s">
        <v>3</v>
      </c>
      <c r="K36" s="2" t="s">
        <v>2</v>
      </c>
      <c r="L36" s="2">
        <v>0</v>
      </c>
      <c r="M36" s="2">
        <v>1</v>
      </c>
      <c r="N36" s="2" t="s">
        <v>3</v>
      </c>
    </row>
    <row r="37" spans="3:16" x14ac:dyDescent="0.35">
      <c r="C37" s="2"/>
      <c r="D37" s="2"/>
      <c r="F37" s="3"/>
      <c r="G37" s="2"/>
      <c r="H37" s="2"/>
      <c r="J37" s="3"/>
      <c r="K37" s="2"/>
      <c r="L37" s="2"/>
      <c r="N37" s="3"/>
      <c r="O37" s="11"/>
      <c r="P37" s="11"/>
    </row>
    <row r="38" spans="3:16" x14ac:dyDescent="0.35">
      <c r="C38" s="2">
        <v>2005</v>
      </c>
      <c r="D38" s="2">
        <v>3728</v>
      </c>
      <c r="E38" s="2">
        <v>13</v>
      </c>
      <c r="F38" s="2">
        <v>3741</v>
      </c>
      <c r="G38" s="2">
        <v>2005</v>
      </c>
      <c r="H38" s="2">
        <v>13</v>
      </c>
      <c r="I38" s="2">
        <v>0</v>
      </c>
      <c r="J38" s="2">
        <v>13</v>
      </c>
      <c r="K38" s="2">
        <v>2005</v>
      </c>
      <c r="L38" s="2">
        <v>13</v>
      </c>
      <c r="M38" s="2">
        <v>0</v>
      </c>
      <c r="N38" s="2">
        <v>13</v>
      </c>
    </row>
    <row r="39" spans="3:16" x14ac:dyDescent="0.35">
      <c r="C39" s="2">
        <v>2006</v>
      </c>
      <c r="D39" s="2">
        <v>5582</v>
      </c>
      <c r="E39" s="2">
        <v>30</v>
      </c>
      <c r="F39" s="2">
        <v>5612</v>
      </c>
      <c r="G39" s="2">
        <v>2006</v>
      </c>
      <c r="H39" s="2">
        <v>30</v>
      </c>
      <c r="I39" s="2">
        <v>0</v>
      </c>
      <c r="J39" s="2">
        <v>30</v>
      </c>
      <c r="K39" s="2">
        <v>2006</v>
      </c>
      <c r="L39" s="2">
        <v>30</v>
      </c>
      <c r="M39" s="2">
        <v>0</v>
      </c>
      <c r="N39" s="2">
        <v>30</v>
      </c>
      <c r="O39" s="11"/>
      <c r="P39" s="11"/>
    </row>
    <row r="40" spans="3:16" x14ac:dyDescent="0.35">
      <c r="C40" s="2">
        <v>2007</v>
      </c>
      <c r="D40" s="2">
        <v>4188</v>
      </c>
      <c r="E40" s="2">
        <v>27</v>
      </c>
      <c r="F40" s="2">
        <v>4215</v>
      </c>
      <c r="G40" s="2">
        <v>2007</v>
      </c>
      <c r="H40" s="2">
        <v>27</v>
      </c>
      <c r="I40" s="2">
        <v>0</v>
      </c>
      <c r="J40" s="2">
        <v>27</v>
      </c>
      <c r="K40" s="2">
        <v>2007</v>
      </c>
      <c r="L40" s="2">
        <v>27</v>
      </c>
      <c r="M40" s="2">
        <v>0</v>
      </c>
      <c r="N40" s="2">
        <v>27</v>
      </c>
      <c r="O40" s="11"/>
      <c r="P40" s="11"/>
    </row>
    <row r="41" spans="3:16" x14ac:dyDescent="0.35">
      <c r="C41" s="2">
        <v>2008</v>
      </c>
      <c r="D41" s="2">
        <v>9391</v>
      </c>
      <c r="E41" s="2">
        <v>34</v>
      </c>
      <c r="F41" s="2">
        <v>9425</v>
      </c>
      <c r="G41" s="2">
        <v>2008</v>
      </c>
      <c r="H41" s="2">
        <v>34</v>
      </c>
      <c r="I41" s="2">
        <v>0</v>
      </c>
      <c r="J41" s="2">
        <v>34</v>
      </c>
      <c r="K41" s="2">
        <v>2008</v>
      </c>
      <c r="L41" s="2">
        <v>34</v>
      </c>
      <c r="M41" s="2">
        <v>0</v>
      </c>
      <c r="N41" s="2">
        <v>34</v>
      </c>
      <c r="O41" s="11"/>
      <c r="P41" s="11"/>
    </row>
    <row r="42" spans="3:16" x14ac:dyDescent="0.35">
      <c r="C42" s="2">
        <v>2009</v>
      </c>
      <c r="D42" s="2">
        <v>16055</v>
      </c>
      <c r="E42" s="2">
        <v>60</v>
      </c>
      <c r="F42" s="2">
        <v>16115</v>
      </c>
      <c r="G42" s="2">
        <v>2009</v>
      </c>
      <c r="H42" s="2">
        <v>60</v>
      </c>
      <c r="I42" s="2">
        <v>0</v>
      </c>
      <c r="J42" s="2">
        <v>60</v>
      </c>
      <c r="K42" s="2">
        <v>2009</v>
      </c>
      <c r="L42" s="2">
        <v>60</v>
      </c>
      <c r="M42" s="2">
        <v>0</v>
      </c>
      <c r="N42" s="2">
        <v>60</v>
      </c>
      <c r="O42" s="11"/>
      <c r="P42" s="11"/>
    </row>
    <row r="43" spans="3:16" x14ac:dyDescent="0.35">
      <c r="C43" s="2">
        <v>2010</v>
      </c>
      <c r="D43" s="2">
        <v>20032</v>
      </c>
      <c r="E43" s="2">
        <v>86</v>
      </c>
      <c r="F43" s="2">
        <v>20118</v>
      </c>
      <c r="G43" s="2">
        <v>2010</v>
      </c>
      <c r="H43" s="2">
        <v>86</v>
      </c>
      <c r="I43" s="2">
        <v>0</v>
      </c>
      <c r="J43" s="2">
        <v>86</v>
      </c>
      <c r="K43" s="2">
        <v>2010</v>
      </c>
      <c r="L43" s="2">
        <v>86</v>
      </c>
      <c r="M43" s="2">
        <v>0</v>
      </c>
      <c r="N43" s="2">
        <v>86</v>
      </c>
      <c r="O43" s="11"/>
      <c r="P43" s="11"/>
    </row>
    <row r="44" spans="3:16" x14ac:dyDescent="0.35">
      <c r="C44" s="2">
        <v>2011</v>
      </c>
      <c r="D44" s="2">
        <v>13307</v>
      </c>
      <c r="E44" s="2">
        <v>89</v>
      </c>
      <c r="F44" s="2">
        <v>13396</v>
      </c>
      <c r="G44" s="2">
        <v>2011</v>
      </c>
      <c r="H44" s="2">
        <v>83</v>
      </c>
      <c r="I44" s="2">
        <v>6</v>
      </c>
      <c r="J44" s="2">
        <v>89</v>
      </c>
      <c r="K44" s="2">
        <v>2011</v>
      </c>
      <c r="L44" s="2">
        <v>86</v>
      </c>
      <c r="M44" s="2">
        <v>3</v>
      </c>
      <c r="N44" s="2">
        <v>89</v>
      </c>
      <c r="O44" s="11"/>
      <c r="P44" s="11"/>
    </row>
    <row r="45" spans="3:16" x14ac:dyDescent="0.35">
      <c r="C45" s="2">
        <v>2012</v>
      </c>
      <c r="D45" s="2">
        <v>12455</v>
      </c>
      <c r="E45" s="2">
        <v>118</v>
      </c>
      <c r="F45" s="2">
        <v>12573</v>
      </c>
      <c r="G45" s="2">
        <v>2012</v>
      </c>
      <c r="H45" s="2">
        <v>107</v>
      </c>
      <c r="I45" s="2">
        <v>11</v>
      </c>
      <c r="J45" s="2">
        <v>118</v>
      </c>
      <c r="K45" s="2">
        <v>2012</v>
      </c>
      <c r="L45" s="2">
        <v>113</v>
      </c>
      <c r="M45" s="2">
        <v>5</v>
      </c>
      <c r="N45" s="2">
        <v>118</v>
      </c>
      <c r="O45" s="11"/>
      <c r="P45" s="11"/>
    </row>
    <row r="46" spans="3:16" x14ac:dyDescent="0.35">
      <c r="C46" s="2">
        <v>2013</v>
      </c>
      <c r="D46" s="2">
        <v>18861</v>
      </c>
      <c r="E46" s="2">
        <v>270</v>
      </c>
      <c r="F46" s="2">
        <v>19131</v>
      </c>
      <c r="G46" s="2">
        <v>2013</v>
      </c>
      <c r="H46" s="2">
        <v>262</v>
      </c>
      <c r="I46" s="2">
        <v>8</v>
      </c>
      <c r="J46" s="2">
        <v>270</v>
      </c>
      <c r="K46" s="2">
        <v>2013</v>
      </c>
      <c r="L46" s="2">
        <v>266</v>
      </c>
      <c r="M46" s="2">
        <v>4</v>
      </c>
      <c r="N46" s="2">
        <v>270</v>
      </c>
      <c r="O46" s="11"/>
      <c r="P46" s="11"/>
    </row>
    <row r="47" spans="3:16" x14ac:dyDescent="0.35">
      <c r="C47" s="2">
        <v>2014</v>
      </c>
      <c r="D47" s="2">
        <v>19874</v>
      </c>
      <c r="E47" s="2">
        <v>233</v>
      </c>
      <c r="F47" s="2">
        <v>20107</v>
      </c>
      <c r="G47" s="2">
        <v>2014</v>
      </c>
      <c r="H47" s="2">
        <v>221</v>
      </c>
      <c r="I47" s="2">
        <v>12</v>
      </c>
      <c r="J47" s="2">
        <v>233</v>
      </c>
      <c r="K47" s="2">
        <v>2014</v>
      </c>
      <c r="L47" s="2">
        <v>229</v>
      </c>
      <c r="M47" s="2">
        <v>4</v>
      </c>
      <c r="N47" s="2">
        <v>233</v>
      </c>
      <c r="O47" s="11"/>
      <c r="P47" s="11"/>
    </row>
    <row r="48" spans="3:16" x14ac:dyDescent="0.35">
      <c r="C48" s="2">
        <v>2015</v>
      </c>
      <c r="D48" s="2">
        <v>19323</v>
      </c>
      <c r="E48" s="2">
        <v>195</v>
      </c>
      <c r="F48" s="2">
        <v>19518</v>
      </c>
      <c r="G48" s="2">
        <v>2015</v>
      </c>
      <c r="H48" s="2">
        <v>169</v>
      </c>
      <c r="I48" s="2">
        <v>26</v>
      </c>
      <c r="J48" s="2">
        <v>195</v>
      </c>
      <c r="K48" s="2">
        <v>2015</v>
      </c>
      <c r="L48" s="2">
        <v>179</v>
      </c>
      <c r="M48" s="2">
        <v>16</v>
      </c>
      <c r="N48" s="2">
        <v>195</v>
      </c>
      <c r="O48" s="11"/>
      <c r="P48" s="11"/>
    </row>
    <row r="49" spans="3:16" x14ac:dyDescent="0.35">
      <c r="C49" s="2">
        <v>2016</v>
      </c>
      <c r="D49" s="2">
        <v>13926</v>
      </c>
      <c r="E49" s="2">
        <v>73</v>
      </c>
      <c r="F49" s="2">
        <v>13999</v>
      </c>
      <c r="G49" s="2">
        <v>2016</v>
      </c>
      <c r="H49" s="2">
        <v>69</v>
      </c>
      <c r="I49" s="2">
        <v>4</v>
      </c>
      <c r="J49" s="2">
        <v>73</v>
      </c>
      <c r="K49" s="2">
        <v>2016</v>
      </c>
      <c r="L49" s="2">
        <v>73</v>
      </c>
      <c r="M49" s="2">
        <v>0</v>
      </c>
      <c r="N49" s="2">
        <v>73</v>
      </c>
      <c r="O49" s="11"/>
      <c r="P49" s="11"/>
    </row>
    <row r="50" spans="3:16" x14ac:dyDescent="0.35">
      <c r="C50" s="2">
        <v>2017</v>
      </c>
      <c r="D50" s="2">
        <v>13515</v>
      </c>
      <c r="E50" s="2">
        <v>58</v>
      </c>
      <c r="F50" s="2">
        <v>13573</v>
      </c>
      <c r="G50" s="2">
        <v>2017</v>
      </c>
      <c r="H50" s="2">
        <v>51</v>
      </c>
      <c r="I50" s="2">
        <v>7</v>
      </c>
      <c r="J50" s="2">
        <v>58</v>
      </c>
      <c r="K50" s="2">
        <v>2017</v>
      </c>
      <c r="L50" s="2">
        <v>54</v>
      </c>
      <c r="M50" s="2">
        <v>4</v>
      </c>
      <c r="N50" s="2">
        <v>58</v>
      </c>
      <c r="O50" s="11"/>
      <c r="P50" s="11"/>
    </row>
    <row r="51" spans="3:16" x14ac:dyDescent="0.35">
      <c r="C51" s="2">
        <v>2018</v>
      </c>
      <c r="D51" s="2">
        <v>18507</v>
      </c>
      <c r="E51" s="2">
        <v>58</v>
      </c>
      <c r="F51" s="2">
        <v>18565</v>
      </c>
      <c r="G51" s="2">
        <v>2018</v>
      </c>
      <c r="H51" s="2">
        <v>54</v>
      </c>
      <c r="I51" s="2">
        <v>4</v>
      </c>
      <c r="J51" s="2">
        <v>58</v>
      </c>
      <c r="K51" s="2">
        <v>2018</v>
      </c>
      <c r="L51" s="2">
        <v>56</v>
      </c>
      <c r="M51" s="2">
        <v>2</v>
      </c>
      <c r="N51" s="2">
        <v>58</v>
      </c>
      <c r="O51" s="11"/>
      <c r="P51" s="11"/>
    </row>
    <row r="52" spans="3:16" x14ac:dyDescent="0.35">
      <c r="C52" s="2">
        <v>2019</v>
      </c>
      <c r="D52" s="2">
        <v>15518</v>
      </c>
      <c r="E52" s="2">
        <v>62</v>
      </c>
      <c r="F52" s="2">
        <v>15580</v>
      </c>
      <c r="G52" s="2">
        <v>2019</v>
      </c>
      <c r="H52" s="2">
        <v>59</v>
      </c>
      <c r="I52" s="2">
        <v>3</v>
      </c>
      <c r="J52" s="2">
        <v>62</v>
      </c>
      <c r="K52" s="2">
        <v>2019</v>
      </c>
      <c r="L52" s="2">
        <v>60</v>
      </c>
      <c r="M52" s="2">
        <v>2</v>
      </c>
      <c r="N52" s="2">
        <v>62</v>
      </c>
      <c r="O52" s="11"/>
      <c r="P52" s="11"/>
    </row>
    <row r="53" spans="3:16" x14ac:dyDescent="0.35">
      <c r="C53" s="2">
        <v>2020</v>
      </c>
      <c r="D53" s="2">
        <v>12375</v>
      </c>
      <c r="E53" s="2">
        <v>37</v>
      </c>
      <c r="F53" s="2">
        <v>12412</v>
      </c>
      <c r="G53" s="2">
        <v>2020</v>
      </c>
      <c r="H53" s="2">
        <v>33</v>
      </c>
      <c r="I53" s="2">
        <v>4</v>
      </c>
      <c r="J53" s="2">
        <v>37</v>
      </c>
      <c r="K53" s="2">
        <v>2020</v>
      </c>
      <c r="L53" s="2">
        <v>35</v>
      </c>
      <c r="M53" s="2">
        <v>2</v>
      </c>
      <c r="N53" s="2">
        <v>37</v>
      </c>
      <c r="O53" s="11"/>
      <c r="P53" s="11"/>
    </row>
    <row r="54" spans="3:16" x14ac:dyDescent="0.35">
      <c r="C54" s="2">
        <v>2021</v>
      </c>
      <c r="D54" s="2">
        <v>12812</v>
      </c>
      <c r="E54" s="2">
        <v>30</v>
      </c>
      <c r="F54" s="2">
        <v>12842</v>
      </c>
      <c r="G54" s="2">
        <v>2021</v>
      </c>
      <c r="H54" s="2">
        <v>28</v>
      </c>
      <c r="I54" s="2">
        <v>2</v>
      </c>
      <c r="J54" s="2">
        <v>30</v>
      </c>
      <c r="K54" s="2">
        <v>2021</v>
      </c>
      <c r="L54" s="2">
        <v>28</v>
      </c>
      <c r="M54" s="2">
        <v>2</v>
      </c>
      <c r="N54" s="2">
        <v>30</v>
      </c>
      <c r="O54" s="11"/>
      <c r="P54" s="11"/>
    </row>
    <row r="55" spans="3:16" x14ac:dyDescent="0.35">
      <c r="C55" s="2">
        <v>2022</v>
      </c>
      <c r="D55" s="2">
        <v>11993</v>
      </c>
      <c r="E55" s="2">
        <v>39</v>
      </c>
      <c r="F55" s="2">
        <v>12032</v>
      </c>
      <c r="G55" s="2">
        <v>2022</v>
      </c>
      <c r="H55" s="2">
        <v>36</v>
      </c>
      <c r="I55" s="2">
        <v>3</v>
      </c>
      <c r="J55" s="2">
        <v>39</v>
      </c>
      <c r="K55" s="2">
        <v>2022</v>
      </c>
      <c r="L55" s="2">
        <v>36</v>
      </c>
      <c r="M55" s="2">
        <v>3</v>
      </c>
      <c r="N55" s="2">
        <v>39</v>
      </c>
      <c r="O55" s="11"/>
      <c r="P55" s="11"/>
    </row>
    <row r="56" spans="3:16" x14ac:dyDescent="0.35">
      <c r="C56" s="2">
        <v>2023</v>
      </c>
      <c r="D56" s="2">
        <v>6872</v>
      </c>
      <c r="E56" s="2">
        <v>16</v>
      </c>
      <c r="F56" s="2">
        <v>6888</v>
      </c>
      <c r="G56" s="2">
        <v>2023</v>
      </c>
      <c r="H56" s="2">
        <v>15</v>
      </c>
      <c r="I56" s="2">
        <v>1</v>
      </c>
      <c r="J56" s="2">
        <v>16</v>
      </c>
      <c r="K56" s="2">
        <v>2023</v>
      </c>
      <c r="L56" s="2">
        <v>15</v>
      </c>
      <c r="M56" s="2">
        <v>1</v>
      </c>
      <c r="N56" s="2">
        <v>16</v>
      </c>
      <c r="O56" s="11"/>
      <c r="P56" s="11"/>
    </row>
    <row r="57" spans="3:16" x14ac:dyDescent="0.35">
      <c r="C57" s="2"/>
      <c r="D57" s="2"/>
      <c r="F57" s="3"/>
      <c r="G57" s="2"/>
      <c r="H57" s="2"/>
      <c r="J57" s="3"/>
      <c r="K57" s="2"/>
      <c r="L57" s="2"/>
      <c r="N57" s="3"/>
      <c r="O57" s="11"/>
      <c r="P57" s="11"/>
    </row>
    <row r="58" spans="3:16" x14ac:dyDescent="0.35">
      <c r="C58" s="16" t="s">
        <v>3</v>
      </c>
      <c r="D58" s="16">
        <v>248314</v>
      </c>
      <c r="E58" s="16">
        <v>1528</v>
      </c>
      <c r="F58" s="16">
        <v>249842</v>
      </c>
      <c r="G58" s="16" t="s">
        <v>3</v>
      </c>
      <c r="H58" s="16">
        <v>1437</v>
      </c>
      <c r="I58" s="16">
        <v>91</v>
      </c>
      <c r="J58" s="16">
        <v>1528</v>
      </c>
      <c r="K58" s="16" t="s">
        <v>3</v>
      </c>
      <c r="L58" s="2">
        <v>1480</v>
      </c>
      <c r="M58" s="2">
        <v>48</v>
      </c>
      <c r="N58" s="2">
        <v>1528</v>
      </c>
      <c r="O58" s="11"/>
      <c r="P58" s="11"/>
    </row>
    <row r="59" spans="3:16" x14ac:dyDescent="0.35">
      <c r="C59" s="6"/>
      <c r="D59" s="7"/>
      <c r="E59" s="7"/>
      <c r="F59" s="7"/>
      <c r="G59" s="7"/>
      <c r="H59" s="7"/>
      <c r="I59" s="7"/>
      <c r="J59" s="6"/>
      <c r="K59" s="6"/>
      <c r="L59" s="4"/>
      <c r="M59" s="4"/>
      <c r="N59" s="5"/>
      <c r="O59" s="11"/>
      <c r="P59" s="11"/>
    </row>
    <row r="60" spans="3:16" x14ac:dyDescent="0.35">
      <c r="C60" t="s">
        <v>8</v>
      </c>
      <c r="J60" s="11"/>
      <c r="K60" s="11"/>
      <c r="L60" s="11"/>
      <c r="M60" s="11"/>
      <c r="N60" s="11"/>
      <c r="O60" s="11"/>
      <c r="P60" s="11"/>
    </row>
    <row r="61" spans="3:16" x14ac:dyDescent="0.35">
      <c r="J61" s="11"/>
      <c r="K61" s="11"/>
      <c r="L61" s="11"/>
      <c r="M61" s="11"/>
      <c r="N61" s="11"/>
      <c r="O61" s="11"/>
      <c r="P61" s="11"/>
    </row>
    <row r="62" spans="3:16" x14ac:dyDescent="0.35">
      <c r="C62" t="s">
        <v>113</v>
      </c>
      <c r="J62" s="11"/>
      <c r="K62" s="11"/>
      <c r="L62" s="11"/>
      <c r="M62" s="11"/>
      <c r="N62" s="11"/>
      <c r="O62" s="11"/>
      <c r="P62" s="11"/>
    </row>
    <row r="63" spans="3:16" x14ac:dyDescent="0.35">
      <c r="C63" s="44" t="s">
        <v>131</v>
      </c>
      <c r="D63" t="s">
        <v>132</v>
      </c>
      <c r="J63" s="11"/>
      <c r="K63" s="11"/>
      <c r="L63" s="11"/>
      <c r="M63" s="11"/>
      <c r="N63" s="11"/>
      <c r="O63" s="11"/>
      <c r="P63" s="11"/>
    </row>
    <row r="64" spans="3:16" x14ac:dyDescent="0.35">
      <c r="C64">
        <v>1</v>
      </c>
      <c r="D64" t="s">
        <v>47</v>
      </c>
      <c r="J64" s="11"/>
      <c r="K64" s="11"/>
      <c r="L64" s="11"/>
      <c r="M64" s="11"/>
      <c r="N64" s="11"/>
      <c r="O64" s="11"/>
      <c r="P64" s="11"/>
    </row>
    <row r="65" spans="3:16" x14ac:dyDescent="0.35">
      <c r="C65">
        <v>2</v>
      </c>
      <c r="D65" t="s">
        <v>4</v>
      </c>
      <c r="J65" s="11"/>
      <c r="K65" s="11"/>
      <c r="M65" s="11"/>
      <c r="N65" s="11"/>
    </row>
    <row r="66" spans="3:16" x14ac:dyDescent="0.35">
      <c r="C66">
        <v>3</v>
      </c>
      <c r="D66" t="s">
        <v>49</v>
      </c>
      <c r="J66" s="11"/>
      <c r="K66" s="11"/>
      <c r="L66" s="11"/>
      <c r="M66" s="11"/>
      <c r="N66" s="11"/>
      <c r="O66" s="11"/>
      <c r="P66" s="11"/>
    </row>
    <row r="67" spans="3:16" x14ac:dyDescent="0.35">
      <c r="C67">
        <v>4</v>
      </c>
      <c r="D67" t="s">
        <v>56</v>
      </c>
    </row>
    <row r="68" spans="3:16" x14ac:dyDescent="0.35">
      <c r="C68">
        <v>5</v>
      </c>
      <c r="D68" t="s">
        <v>84</v>
      </c>
    </row>
    <row r="69" spans="3:16" x14ac:dyDescent="0.35">
      <c r="C69">
        <v>6</v>
      </c>
      <c r="D69" t="s">
        <v>1</v>
      </c>
    </row>
    <row r="72" spans="3:16" x14ac:dyDescent="0.35">
      <c r="C72" t="s">
        <v>133</v>
      </c>
    </row>
    <row r="73" spans="3:16" x14ac:dyDescent="0.35">
      <c r="C73" t="s">
        <v>118</v>
      </c>
      <c r="G73" t="s">
        <v>113</v>
      </c>
      <c r="K73" t="s">
        <v>95</v>
      </c>
    </row>
    <row r="74" spans="3:16" x14ac:dyDescent="0.35">
      <c r="C74" s="18"/>
      <c r="D74" s="18"/>
      <c r="E74" s="18" t="s">
        <v>111</v>
      </c>
      <c r="F74" s="18"/>
      <c r="I74" t="s">
        <v>112</v>
      </c>
      <c r="J74" s="11"/>
      <c r="M74" t="s">
        <v>1</v>
      </c>
    </row>
    <row r="75" spans="3:16" x14ac:dyDescent="0.35">
      <c r="C75" s="17" t="s">
        <v>2</v>
      </c>
      <c r="D75" s="17">
        <v>0</v>
      </c>
      <c r="E75" s="17">
        <v>1</v>
      </c>
      <c r="F75" s="17" t="s">
        <v>3</v>
      </c>
      <c r="G75" s="2" t="s">
        <v>2</v>
      </c>
      <c r="H75" s="2">
        <v>0</v>
      </c>
      <c r="I75" s="2">
        <v>1</v>
      </c>
      <c r="J75" s="2" t="s">
        <v>3</v>
      </c>
      <c r="K75" s="2" t="s">
        <v>2</v>
      </c>
      <c r="L75" s="2">
        <v>0</v>
      </c>
      <c r="M75" s="2">
        <v>1</v>
      </c>
      <c r="N75" s="2" t="s">
        <v>3</v>
      </c>
    </row>
    <row r="76" spans="3:16" x14ac:dyDescent="0.35">
      <c r="C76" s="2"/>
      <c r="D76" s="2"/>
      <c r="F76" s="3"/>
      <c r="G76" s="2"/>
      <c r="H76" s="2"/>
      <c r="J76" s="3"/>
      <c r="K76" s="2"/>
      <c r="L76" s="2"/>
      <c r="N76" s="3"/>
    </row>
    <row r="77" spans="3:16" x14ac:dyDescent="0.35">
      <c r="C77" s="2">
        <v>2005</v>
      </c>
      <c r="D77" s="2">
        <v>3713</v>
      </c>
      <c r="E77" s="2">
        <v>28</v>
      </c>
      <c r="F77" s="2">
        <v>3741</v>
      </c>
      <c r="G77" s="2">
        <v>2005</v>
      </c>
      <c r="H77" s="2">
        <v>28</v>
      </c>
      <c r="I77" s="2">
        <v>0</v>
      </c>
      <c r="J77" s="2">
        <v>28</v>
      </c>
      <c r="K77" s="2">
        <v>2005</v>
      </c>
      <c r="L77" s="2">
        <v>28</v>
      </c>
      <c r="M77" s="2">
        <v>0</v>
      </c>
      <c r="N77" s="2">
        <v>28</v>
      </c>
    </row>
    <row r="78" spans="3:16" x14ac:dyDescent="0.35">
      <c r="C78" s="2">
        <v>2006</v>
      </c>
      <c r="D78" s="2">
        <v>5552</v>
      </c>
      <c r="E78" s="2">
        <v>60</v>
      </c>
      <c r="F78" s="2">
        <v>5612</v>
      </c>
      <c r="G78" s="2">
        <v>2006</v>
      </c>
      <c r="H78" s="2">
        <v>60</v>
      </c>
      <c r="I78" s="2">
        <v>0</v>
      </c>
      <c r="J78" s="2">
        <v>60</v>
      </c>
      <c r="K78" s="2">
        <v>2006</v>
      </c>
      <c r="L78" s="2">
        <v>60</v>
      </c>
      <c r="M78" s="2">
        <v>0</v>
      </c>
      <c r="N78" s="2">
        <v>60</v>
      </c>
    </row>
    <row r="79" spans="3:16" x14ac:dyDescent="0.35">
      <c r="C79" s="2">
        <v>2007</v>
      </c>
      <c r="D79" s="2">
        <v>4158</v>
      </c>
      <c r="E79" s="2">
        <v>57</v>
      </c>
      <c r="F79" s="2">
        <v>4215</v>
      </c>
      <c r="G79" s="2">
        <v>2007</v>
      </c>
      <c r="H79" s="2">
        <v>57</v>
      </c>
      <c r="I79" s="2">
        <v>0</v>
      </c>
      <c r="J79" s="2">
        <v>57</v>
      </c>
      <c r="K79" s="2">
        <v>2007</v>
      </c>
      <c r="L79" s="2">
        <v>57</v>
      </c>
      <c r="M79" s="2">
        <v>0</v>
      </c>
      <c r="N79" s="2">
        <v>57</v>
      </c>
    </row>
    <row r="80" spans="3:16" x14ac:dyDescent="0.35">
      <c r="C80" s="2">
        <v>2008</v>
      </c>
      <c r="D80" s="2">
        <v>9367</v>
      </c>
      <c r="E80" s="2">
        <v>58</v>
      </c>
      <c r="F80" s="2">
        <v>9425</v>
      </c>
      <c r="G80" s="2">
        <v>2008</v>
      </c>
      <c r="H80" s="2">
        <v>58</v>
      </c>
      <c r="I80" s="2">
        <v>0</v>
      </c>
      <c r="J80" s="2">
        <v>58</v>
      </c>
      <c r="K80" s="2">
        <v>2008</v>
      </c>
      <c r="L80" s="2">
        <v>58</v>
      </c>
      <c r="M80" s="2">
        <v>0</v>
      </c>
      <c r="N80" s="2">
        <v>58</v>
      </c>
    </row>
    <row r="81" spans="3:14" x14ac:dyDescent="0.35">
      <c r="C81" s="2">
        <v>2009</v>
      </c>
      <c r="D81" s="2">
        <v>15997</v>
      </c>
      <c r="E81" s="2">
        <v>118</v>
      </c>
      <c r="F81" s="2">
        <v>16115</v>
      </c>
      <c r="G81" s="2">
        <v>2009</v>
      </c>
      <c r="H81" s="2">
        <v>118</v>
      </c>
      <c r="I81" s="2">
        <v>0</v>
      </c>
      <c r="J81" s="2">
        <v>118</v>
      </c>
      <c r="K81" s="2">
        <v>2009</v>
      </c>
      <c r="L81" s="2">
        <v>118</v>
      </c>
      <c r="M81" s="2">
        <v>0</v>
      </c>
      <c r="N81" s="2">
        <v>118</v>
      </c>
    </row>
    <row r="82" spans="3:14" x14ac:dyDescent="0.35">
      <c r="C82" s="2">
        <v>2010</v>
      </c>
      <c r="D82" s="2">
        <v>19945</v>
      </c>
      <c r="E82" s="2">
        <v>173</v>
      </c>
      <c r="F82" s="2">
        <v>20118</v>
      </c>
      <c r="G82" s="2">
        <v>2010</v>
      </c>
      <c r="H82" s="2">
        <v>173</v>
      </c>
      <c r="I82" s="2">
        <v>0</v>
      </c>
      <c r="J82" s="2">
        <v>173</v>
      </c>
      <c r="K82" s="2">
        <v>2010</v>
      </c>
      <c r="L82" s="2">
        <v>173</v>
      </c>
      <c r="M82" s="2">
        <v>0</v>
      </c>
      <c r="N82" s="2">
        <v>173</v>
      </c>
    </row>
    <row r="83" spans="3:14" x14ac:dyDescent="0.35">
      <c r="C83" s="2">
        <v>2011</v>
      </c>
      <c r="D83" s="2">
        <v>13213</v>
      </c>
      <c r="E83" s="2">
        <v>183</v>
      </c>
      <c r="F83" s="2">
        <v>13396</v>
      </c>
      <c r="G83" s="2">
        <v>2011</v>
      </c>
      <c r="H83" s="2">
        <v>170</v>
      </c>
      <c r="I83" s="2">
        <v>13</v>
      </c>
      <c r="J83" s="2">
        <v>183</v>
      </c>
      <c r="K83" s="2">
        <v>2011</v>
      </c>
      <c r="L83" s="2">
        <v>174</v>
      </c>
      <c r="M83" s="2">
        <v>9</v>
      </c>
      <c r="N83" s="2">
        <v>183</v>
      </c>
    </row>
    <row r="84" spans="3:14" x14ac:dyDescent="0.35">
      <c r="C84" s="2">
        <v>2012</v>
      </c>
      <c r="D84" s="2">
        <v>12384</v>
      </c>
      <c r="E84" s="2">
        <v>189</v>
      </c>
      <c r="F84" s="2">
        <v>12573</v>
      </c>
      <c r="G84" s="2">
        <v>2012</v>
      </c>
      <c r="H84" s="2">
        <v>172</v>
      </c>
      <c r="I84" s="2">
        <v>17</v>
      </c>
      <c r="J84" s="2">
        <v>189</v>
      </c>
      <c r="K84" s="2">
        <v>2012</v>
      </c>
      <c r="L84" s="2">
        <v>182</v>
      </c>
      <c r="M84" s="2">
        <v>7</v>
      </c>
      <c r="N84" s="2">
        <v>189</v>
      </c>
    </row>
    <row r="85" spans="3:14" x14ac:dyDescent="0.35">
      <c r="C85" s="2">
        <v>2013</v>
      </c>
      <c r="D85" s="2">
        <v>18684</v>
      </c>
      <c r="E85" s="2">
        <v>447</v>
      </c>
      <c r="F85" s="2">
        <v>19131</v>
      </c>
      <c r="G85" s="2">
        <v>2013</v>
      </c>
      <c r="H85" s="2">
        <v>438</v>
      </c>
      <c r="I85" s="2">
        <v>9</v>
      </c>
      <c r="J85" s="2">
        <v>447</v>
      </c>
      <c r="K85" s="2">
        <v>2013</v>
      </c>
      <c r="L85" s="2">
        <v>443</v>
      </c>
      <c r="M85" s="2">
        <v>4</v>
      </c>
      <c r="N85" s="2">
        <v>447</v>
      </c>
    </row>
    <row r="86" spans="3:14" x14ac:dyDescent="0.35">
      <c r="C86" s="2">
        <v>2014</v>
      </c>
      <c r="D86" s="2">
        <v>19680</v>
      </c>
      <c r="E86" s="2">
        <v>427</v>
      </c>
      <c r="F86" s="2">
        <v>20107</v>
      </c>
      <c r="G86" s="2">
        <v>2014</v>
      </c>
      <c r="H86" s="2">
        <v>407</v>
      </c>
      <c r="I86" s="2">
        <v>20</v>
      </c>
      <c r="J86" s="2">
        <v>427</v>
      </c>
      <c r="K86" s="2">
        <v>2014</v>
      </c>
      <c r="L86" s="2">
        <v>419</v>
      </c>
      <c r="M86" s="2">
        <v>8</v>
      </c>
      <c r="N86" s="2">
        <v>427</v>
      </c>
    </row>
    <row r="87" spans="3:14" x14ac:dyDescent="0.35">
      <c r="C87" s="2">
        <v>2015</v>
      </c>
      <c r="D87" s="2">
        <v>19175</v>
      </c>
      <c r="E87" s="2">
        <v>343</v>
      </c>
      <c r="F87" s="2">
        <v>19518</v>
      </c>
      <c r="G87" s="2">
        <v>2015</v>
      </c>
      <c r="H87" s="2">
        <v>311</v>
      </c>
      <c r="I87" s="2">
        <v>32</v>
      </c>
      <c r="J87" s="2">
        <v>343</v>
      </c>
      <c r="K87" s="2">
        <v>2015</v>
      </c>
      <c r="L87" s="2">
        <v>320</v>
      </c>
      <c r="M87" s="2">
        <v>23</v>
      </c>
      <c r="N87" s="2">
        <v>343</v>
      </c>
    </row>
    <row r="88" spans="3:14" x14ac:dyDescent="0.35">
      <c r="C88" s="2">
        <v>2016</v>
      </c>
      <c r="D88" s="2">
        <v>13850</v>
      </c>
      <c r="E88" s="2">
        <v>149</v>
      </c>
      <c r="F88" s="2">
        <v>13999</v>
      </c>
      <c r="G88" s="2">
        <v>2016</v>
      </c>
      <c r="H88" s="2">
        <v>143</v>
      </c>
      <c r="I88" s="2">
        <v>6</v>
      </c>
      <c r="J88" s="2">
        <v>149</v>
      </c>
      <c r="K88" s="2">
        <v>2016</v>
      </c>
      <c r="L88" s="2">
        <v>149</v>
      </c>
      <c r="M88" s="2">
        <v>0</v>
      </c>
      <c r="N88" s="2">
        <v>149</v>
      </c>
    </row>
    <row r="89" spans="3:14" x14ac:dyDescent="0.35">
      <c r="C89" s="2">
        <v>2017</v>
      </c>
      <c r="D89" s="2">
        <v>13452</v>
      </c>
      <c r="E89" s="2">
        <v>121</v>
      </c>
      <c r="F89" s="2">
        <v>13573</v>
      </c>
      <c r="G89" s="2">
        <v>2017</v>
      </c>
      <c r="H89" s="2">
        <v>109</v>
      </c>
      <c r="I89" s="2">
        <v>12</v>
      </c>
      <c r="J89" s="2">
        <v>121</v>
      </c>
      <c r="K89" s="2">
        <v>2017</v>
      </c>
      <c r="L89" s="2">
        <v>116</v>
      </c>
      <c r="M89" s="2">
        <v>5</v>
      </c>
      <c r="N89" s="2">
        <v>121</v>
      </c>
    </row>
    <row r="90" spans="3:14" x14ac:dyDescent="0.35">
      <c r="C90" s="2">
        <v>2018</v>
      </c>
      <c r="D90" s="2">
        <v>18481</v>
      </c>
      <c r="E90" s="2">
        <v>84</v>
      </c>
      <c r="F90" s="2">
        <v>18565</v>
      </c>
      <c r="G90" s="2">
        <v>2018</v>
      </c>
      <c r="H90" s="2">
        <v>68</v>
      </c>
      <c r="I90" s="2">
        <v>16</v>
      </c>
      <c r="J90" s="2">
        <v>84</v>
      </c>
      <c r="K90" s="2">
        <v>2018</v>
      </c>
      <c r="L90" s="2">
        <v>71</v>
      </c>
      <c r="M90" s="2">
        <v>13</v>
      </c>
      <c r="N90" s="2">
        <v>84</v>
      </c>
    </row>
    <row r="91" spans="3:14" x14ac:dyDescent="0.35">
      <c r="C91" s="2">
        <v>2019</v>
      </c>
      <c r="D91" s="2">
        <v>15445</v>
      </c>
      <c r="E91" s="2">
        <v>135</v>
      </c>
      <c r="F91" s="2">
        <v>15580</v>
      </c>
      <c r="G91" s="2">
        <v>2019</v>
      </c>
      <c r="H91" s="2">
        <v>130</v>
      </c>
      <c r="I91" s="2">
        <v>5</v>
      </c>
      <c r="J91" s="2">
        <v>135</v>
      </c>
      <c r="K91" s="2">
        <v>2019</v>
      </c>
      <c r="L91" s="2">
        <v>133</v>
      </c>
      <c r="M91" s="2">
        <v>2</v>
      </c>
      <c r="N91" s="2">
        <v>135</v>
      </c>
    </row>
    <row r="92" spans="3:14" x14ac:dyDescent="0.35">
      <c r="C92" s="2">
        <v>2020</v>
      </c>
      <c r="D92" s="2">
        <v>12326</v>
      </c>
      <c r="E92" s="2">
        <v>86</v>
      </c>
      <c r="F92" s="2">
        <v>12412</v>
      </c>
      <c r="G92" s="2">
        <v>2020</v>
      </c>
      <c r="H92" s="2">
        <v>81</v>
      </c>
      <c r="I92" s="2">
        <v>5</v>
      </c>
      <c r="J92" s="2">
        <v>86</v>
      </c>
      <c r="K92" s="2">
        <v>2020</v>
      </c>
      <c r="L92" s="2">
        <v>83</v>
      </c>
      <c r="M92" s="2">
        <v>3</v>
      </c>
      <c r="N92" s="2">
        <v>86</v>
      </c>
    </row>
    <row r="93" spans="3:14" x14ac:dyDescent="0.35">
      <c r="C93" s="2">
        <v>2021</v>
      </c>
      <c r="D93" s="2">
        <v>12760</v>
      </c>
      <c r="E93" s="2">
        <v>82</v>
      </c>
      <c r="F93" s="2">
        <v>12842</v>
      </c>
      <c r="G93" s="2">
        <v>2021</v>
      </c>
      <c r="H93" s="2">
        <v>80</v>
      </c>
      <c r="I93" s="2">
        <v>2</v>
      </c>
      <c r="J93" s="2">
        <v>82</v>
      </c>
      <c r="K93" s="2">
        <v>2021</v>
      </c>
      <c r="L93" s="2">
        <v>80</v>
      </c>
      <c r="M93" s="2">
        <v>2</v>
      </c>
      <c r="N93" s="2">
        <v>82</v>
      </c>
    </row>
    <row r="94" spans="3:14" x14ac:dyDescent="0.35">
      <c r="C94" s="2">
        <v>2022</v>
      </c>
      <c r="D94" s="2">
        <v>11957</v>
      </c>
      <c r="E94" s="2">
        <v>75</v>
      </c>
      <c r="F94" s="2">
        <v>12032</v>
      </c>
      <c r="G94" s="2">
        <v>2022</v>
      </c>
      <c r="H94" s="2">
        <v>72</v>
      </c>
      <c r="I94" s="2">
        <v>3</v>
      </c>
      <c r="J94" s="2">
        <v>75</v>
      </c>
      <c r="K94" s="2">
        <v>2022</v>
      </c>
      <c r="L94" s="2">
        <v>72</v>
      </c>
      <c r="M94" s="2">
        <v>3</v>
      </c>
      <c r="N94" s="2">
        <v>75</v>
      </c>
    </row>
    <row r="95" spans="3:14" x14ac:dyDescent="0.35">
      <c r="C95" s="2">
        <v>2023</v>
      </c>
      <c r="D95" s="2">
        <v>6847</v>
      </c>
      <c r="E95" s="2">
        <v>41</v>
      </c>
      <c r="F95" s="2">
        <v>6888</v>
      </c>
      <c r="G95" s="2">
        <v>2023</v>
      </c>
      <c r="H95" s="2">
        <v>40</v>
      </c>
      <c r="I95" s="2">
        <v>1</v>
      </c>
      <c r="J95" s="2">
        <v>41</v>
      </c>
      <c r="K95" s="2">
        <v>2023</v>
      </c>
      <c r="L95" s="2">
        <v>40</v>
      </c>
      <c r="M95" s="2">
        <v>1</v>
      </c>
      <c r="N95" s="2">
        <v>41</v>
      </c>
    </row>
    <row r="96" spans="3:14" x14ac:dyDescent="0.35">
      <c r="C96" s="16"/>
      <c r="D96" s="16"/>
      <c r="F96" s="3"/>
      <c r="G96" s="2"/>
      <c r="H96" s="2"/>
      <c r="J96" s="3"/>
      <c r="K96" s="2"/>
      <c r="L96" s="2"/>
      <c r="N96" s="3"/>
    </row>
    <row r="97" spans="3:15" x14ac:dyDescent="0.35">
      <c r="C97" s="19" t="s">
        <v>3</v>
      </c>
      <c r="D97" s="19">
        <v>246986</v>
      </c>
      <c r="E97" s="19">
        <v>2856</v>
      </c>
      <c r="F97" s="19">
        <v>249842</v>
      </c>
      <c r="G97" s="2" t="s">
        <v>3</v>
      </c>
      <c r="H97" s="2">
        <v>2715</v>
      </c>
      <c r="I97" s="2">
        <v>141</v>
      </c>
      <c r="J97" s="2">
        <v>2856</v>
      </c>
      <c r="K97" s="2" t="s">
        <v>3</v>
      </c>
      <c r="L97" s="2">
        <v>2776</v>
      </c>
      <c r="M97" s="2">
        <v>80</v>
      </c>
      <c r="N97" s="2">
        <v>2856</v>
      </c>
    </row>
    <row r="98" spans="3:15" x14ac:dyDescent="0.35">
      <c r="C98" t="s">
        <v>8</v>
      </c>
      <c r="D98" s="11"/>
      <c r="E98" s="11"/>
      <c r="F98" s="11"/>
      <c r="J98" s="11"/>
      <c r="K98" s="11"/>
      <c r="L98" s="11"/>
      <c r="M98" s="11"/>
    </row>
    <row r="99" spans="3:15" x14ac:dyDescent="0.35">
      <c r="C99" s="11"/>
      <c r="D99" s="11"/>
      <c r="E99" s="11"/>
      <c r="F99" s="11"/>
      <c r="J99" s="11"/>
      <c r="K99" s="11"/>
      <c r="L99" s="11"/>
      <c r="M99" s="11"/>
    </row>
    <row r="100" spans="3:15" x14ac:dyDescent="0.35">
      <c r="C100" t="s">
        <v>141</v>
      </c>
      <c r="D100" s="11"/>
      <c r="E100" s="11"/>
      <c r="F100" s="11"/>
      <c r="J100" s="11"/>
      <c r="K100" s="11"/>
      <c r="L100" s="11"/>
      <c r="M100" s="11"/>
    </row>
    <row r="101" spans="3:15" ht="29" x14ac:dyDescent="0.35">
      <c r="C101" s="11" t="s">
        <v>120</v>
      </c>
      <c r="F101" t="s">
        <v>118</v>
      </c>
      <c r="G101" s="11"/>
      <c r="H101" s="11"/>
      <c r="I101" t="s">
        <v>113</v>
      </c>
      <c r="L101" t="s">
        <v>95</v>
      </c>
      <c r="M101" s="11"/>
      <c r="N101" s="11"/>
      <c r="O101" t="s">
        <v>117</v>
      </c>
    </row>
    <row r="102" spans="3:15" x14ac:dyDescent="0.35">
      <c r="F102" s="11"/>
      <c r="G102" s="11"/>
      <c r="H102" s="11"/>
      <c r="L102" s="11"/>
      <c r="M102" s="11"/>
      <c r="N102" s="11"/>
    </row>
    <row r="103" spans="3:15" x14ac:dyDescent="0.35">
      <c r="C103" s="2" t="s">
        <v>2</v>
      </c>
      <c r="D103" s="2" t="s">
        <v>5</v>
      </c>
      <c r="E103" s="2" t="s">
        <v>6</v>
      </c>
      <c r="F103" s="6" t="s">
        <v>2</v>
      </c>
      <c r="G103" s="6" t="s">
        <v>5</v>
      </c>
      <c r="H103" s="6" t="s">
        <v>6</v>
      </c>
      <c r="I103" s="6" t="s">
        <v>2</v>
      </c>
      <c r="J103" s="6" t="s">
        <v>5</v>
      </c>
      <c r="K103" s="6" t="s">
        <v>6</v>
      </c>
      <c r="L103" s="6" t="s">
        <v>2</v>
      </c>
      <c r="M103" s="6" t="s">
        <v>5</v>
      </c>
      <c r="N103" s="6" t="s">
        <v>6</v>
      </c>
      <c r="O103" s="6" t="s">
        <v>7</v>
      </c>
    </row>
    <row r="104" spans="3:15" x14ac:dyDescent="0.35">
      <c r="C104" s="2"/>
      <c r="E104" s="3"/>
      <c r="F104" s="6"/>
      <c r="G104" s="7"/>
      <c r="H104" s="7"/>
      <c r="I104" s="7"/>
      <c r="J104" s="7"/>
      <c r="K104" s="7"/>
      <c r="L104" s="6"/>
      <c r="M104" s="6"/>
      <c r="N104" s="7"/>
      <c r="O104" s="7"/>
    </row>
    <row r="105" spans="3:15" x14ac:dyDescent="0.35">
      <c r="C105" s="2">
        <v>2005</v>
      </c>
      <c r="D105" s="20">
        <v>883.71789999999999</v>
      </c>
      <c r="E105" s="2">
        <v>3067</v>
      </c>
      <c r="F105" s="6">
        <v>2005</v>
      </c>
      <c r="G105" s="13">
        <v>0.6468526</v>
      </c>
      <c r="H105" s="6">
        <v>13</v>
      </c>
      <c r="I105" s="6">
        <v>2005</v>
      </c>
      <c r="J105" s="13">
        <v>0</v>
      </c>
      <c r="K105" s="6">
        <v>0</v>
      </c>
      <c r="L105" s="6">
        <v>2005</v>
      </c>
      <c r="M105" s="13">
        <v>0</v>
      </c>
      <c r="N105" s="6">
        <v>0</v>
      </c>
      <c r="O105" s="7">
        <v>0</v>
      </c>
    </row>
    <row r="106" spans="3:15" x14ac:dyDescent="0.35">
      <c r="C106" s="2">
        <v>2006</v>
      </c>
      <c r="D106" s="20">
        <v>1102.2149999999999</v>
      </c>
      <c r="E106" s="2">
        <v>4563</v>
      </c>
      <c r="F106" s="6">
        <v>2006</v>
      </c>
      <c r="G106" s="13">
        <v>1.095728</v>
      </c>
      <c r="H106" s="6">
        <v>28</v>
      </c>
      <c r="I106" s="6">
        <v>2006</v>
      </c>
      <c r="J106" s="13">
        <v>0</v>
      </c>
      <c r="K106" s="6">
        <v>0</v>
      </c>
      <c r="L106" s="6">
        <v>2006</v>
      </c>
      <c r="M106" s="13">
        <v>0</v>
      </c>
      <c r="N106" s="6">
        <v>0</v>
      </c>
      <c r="O106" s="7">
        <v>0</v>
      </c>
    </row>
    <row r="107" spans="3:15" x14ac:dyDescent="0.35">
      <c r="C107" s="2">
        <v>2007</v>
      </c>
      <c r="D107" s="20">
        <v>988.13070000000005</v>
      </c>
      <c r="E107" s="2">
        <v>3631</v>
      </c>
      <c r="F107" s="6">
        <v>2007</v>
      </c>
      <c r="G107" s="13">
        <v>1.070597</v>
      </c>
      <c r="H107" s="6">
        <v>23</v>
      </c>
      <c r="I107" s="6">
        <v>2007</v>
      </c>
      <c r="J107" s="13">
        <v>0</v>
      </c>
      <c r="K107" s="6">
        <v>0</v>
      </c>
      <c r="L107" s="6">
        <v>2007</v>
      </c>
      <c r="M107" s="13">
        <v>0</v>
      </c>
      <c r="N107" s="6">
        <v>0</v>
      </c>
      <c r="O107" s="7">
        <v>0</v>
      </c>
    </row>
    <row r="108" spans="3:15" x14ac:dyDescent="0.35">
      <c r="C108" s="2">
        <v>2008</v>
      </c>
      <c r="D108" s="20">
        <v>1699.289</v>
      </c>
      <c r="E108" s="2">
        <v>9001</v>
      </c>
      <c r="F108" s="6">
        <v>2008</v>
      </c>
      <c r="G108" s="13">
        <v>20.04927</v>
      </c>
      <c r="H108" s="6">
        <v>33</v>
      </c>
      <c r="I108" s="6">
        <v>2008</v>
      </c>
      <c r="J108" s="13">
        <v>0</v>
      </c>
      <c r="K108" s="6">
        <v>0</v>
      </c>
      <c r="L108" s="6">
        <v>2008</v>
      </c>
      <c r="M108" s="13">
        <v>0</v>
      </c>
      <c r="N108" s="6">
        <v>0</v>
      </c>
      <c r="O108" s="7">
        <v>0</v>
      </c>
    </row>
    <row r="109" spans="3:15" x14ac:dyDescent="0.35">
      <c r="C109" s="2">
        <v>2009</v>
      </c>
      <c r="D109" s="20">
        <v>2395.2089999999998</v>
      </c>
      <c r="E109" s="2">
        <v>15690</v>
      </c>
      <c r="F109" s="6">
        <v>2009</v>
      </c>
      <c r="G109" s="13">
        <v>2.8399779999999999</v>
      </c>
      <c r="H109" s="6">
        <v>58</v>
      </c>
      <c r="I109" s="6">
        <v>2009</v>
      </c>
      <c r="J109" s="13">
        <v>0</v>
      </c>
      <c r="K109" s="6">
        <v>0</v>
      </c>
      <c r="L109" s="6">
        <v>2009</v>
      </c>
      <c r="M109" s="13">
        <v>0</v>
      </c>
      <c r="N109" s="6">
        <v>0</v>
      </c>
      <c r="O109" s="7">
        <v>0</v>
      </c>
    </row>
    <row r="110" spans="3:15" x14ac:dyDescent="0.35">
      <c r="C110" s="2">
        <v>2010</v>
      </c>
      <c r="D110" s="20">
        <v>1653.566</v>
      </c>
      <c r="E110" s="2">
        <v>19520</v>
      </c>
      <c r="F110" s="6">
        <v>2010</v>
      </c>
      <c r="G110" s="13">
        <v>1.71482</v>
      </c>
      <c r="H110" s="6">
        <v>85</v>
      </c>
      <c r="I110" s="6">
        <v>2010</v>
      </c>
      <c r="J110" s="13">
        <v>0</v>
      </c>
      <c r="K110" s="7">
        <v>0</v>
      </c>
      <c r="L110" s="6">
        <v>2010</v>
      </c>
      <c r="M110" s="13">
        <v>0</v>
      </c>
      <c r="N110" s="7">
        <v>0</v>
      </c>
      <c r="O110" s="7">
        <v>0</v>
      </c>
    </row>
    <row r="111" spans="3:15" x14ac:dyDescent="0.35">
      <c r="C111" s="2">
        <v>2011</v>
      </c>
      <c r="D111" s="20">
        <v>615.77020000000005</v>
      </c>
      <c r="E111" s="2">
        <v>13130</v>
      </c>
      <c r="F111" s="6">
        <v>2011</v>
      </c>
      <c r="G111" s="13">
        <v>1.31809</v>
      </c>
      <c r="H111" s="6">
        <v>89</v>
      </c>
      <c r="I111" s="6">
        <v>2011</v>
      </c>
      <c r="J111" s="13">
        <v>6.7338999999999996E-2</v>
      </c>
      <c r="K111" s="6">
        <v>6</v>
      </c>
      <c r="L111" s="6">
        <v>2011</v>
      </c>
      <c r="M111" s="13">
        <v>4.0099999999999997E-2</v>
      </c>
      <c r="N111" s="6">
        <v>3</v>
      </c>
      <c r="O111" s="8">
        <f>M111/G111*100</f>
        <v>3.0422808761161981</v>
      </c>
    </row>
    <row r="112" spans="3:15" x14ac:dyDescent="0.35">
      <c r="C112" s="2">
        <v>2012</v>
      </c>
      <c r="D112" s="20">
        <v>1313.691</v>
      </c>
      <c r="E112" s="2">
        <v>12172</v>
      </c>
      <c r="F112" s="6">
        <v>2012</v>
      </c>
      <c r="G112" s="13">
        <v>4.7119460000000002</v>
      </c>
      <c r="H112" s="6">
        <v>113</v>
      </c>
      <c r="I112" s="6">
        <v>2012</v>
      </c>
      <c r="J112" s="13">
        <v>2.6464509999999999</v>
      </c>
      <c r="K112" s="6">
        <v>9</v>
      </c>
      <c r="L112" s="6">
        <v>2012</v>
      </c>
      <c r="M112" s="13">
        <v>2.4845510000000002</v>
      </c>
      <c r="N112" s="6">
        <v>4</v>
      </c>
      <c r="O112" s="8">
        <f>M112/G112*100</f>
        <v>52.728766416253507</v>
      </c>
    </row>
    <row r="113" spans="3:15" x14ac:dyDescent="0.35">
      <c r="C113" s="2">
        <v>2013</v>
      </c>
      <c r="D113" s="20">
        <v>2118.48</v>
      </c>
      <c r="E113" s="2">
        <v>18948</v>
      </c>
      <c r="F113" s="6">
        <v>2013</v>
      </c>
      <c r="G113" s="13">
        <v>7.104368</v>
      </c>
      <c r="H113" s="6">
        <v>269</v>
      </c>
      <c r="I113" s="6">
        <v>2013</v>
      </c>
      <c r="J113" s="13">
        <v>0.38154480000000002</v>
      </c>
      <c r="K113" s="6">
        <v>8</v>
      </c>
      <c r="L113" s="6">
        <v>2013</v>
      </c>
      <c r="M113" s="13">
        <v>0.31862000000000001</v>
      </c>
      <c r="N113" s="6">
        <v>4</v>
      </c>
      <c r="O113" s="8">
        <f t="shared" ref="O113:O125" si="0">M113/G113*100</f>
        <v>4.4848465056990294</v>
      </c>
    </row>
    <row r="114" spans="3:15" x14ac:dyDescent="0.35">
      <c r="C114" s="2">
        <v>2014</v>
      </c>
      <c r="D114" s="20">
        <v>1654.6479999999999</v>
      </c>
      <c r="E114" s="2">
        <v>19939</v>
      </c>
      <c r="F114" s="6">
        <v>2014</v>
      </c>
      <c r="G114" s="13">
        <v>6.1639939999999998</v>
      </c>
      <c r="H114" s="6">
        <v>233</v>
      </c>
      <c r="I114" s="6">
        <v>2014</v>
      </c>
      <c r="J114" s="13">
        <v>1.560535</v>
      </c>
      <c r="K114" s="6">
        <v>12</v>
      </c>
      <c r="L114" s="6">
        <v>2014</v>
      </c>
      <c r="M114" s="13">
        <v>1.4210199999999999</v>
      </c>
      <c r="N114" s="6">
        <v>4</v>
      </c>
      <c r="O114" s="8">
        <f t="shared" si="0"/>
        <v>23.053559104697378</v>
      </c>
    </row>
    <row r="115" spans="3:15" x14ac:dyDescent="0.35">
      <c r="C115" s="2">
        <v>2015</v>
      </c>
      <c r="D115" s="20">
        <v>1455.338</v>
      </c>
      <c r="E115" s="2">
        <v>19307</v>
      </c>
      <c r="F115" s="6">
        <v>2015</v>
      </c>
      <c r="G115" s="13">
        <v>11.764340000000001</v>
      </c>
      <c r="H115" s="6">
        <v>195</v>
      </c>
      <c r="I115" s="6">
        <v>2015</v>
      </c>
      <c r="J115" s="13">
        <v>6.3572189999999997</v>
      </c>
      <c r="K115" s="6">
        <v>26</v>
      </c>
      <c r="L115" s="6">
        <v>2015</v>
      </c>
      <c r="M115" s="13">
        <v>5.7747549999999999</v>
      </c>
      <c r="N115" s="6">
        <v>16</v>
      </c>
      <c r="O115" s="8">
        <f t="shared" si="0"/>
        <v>49.086944103961628</v>
      </c>
    </row>
    <row r="116" spans="3:15" x14ac:dyDescent="0.35">
      <c r="C116" s="2">
        <v>2016</v>
      </c>
      <c r="D116" s="20">
        <v>1706.873</v>
      </c>
      <c r="E116" s="2">
        <v>13670</v>
      </c>
      <c r="F116" s="6">
        <v>2016</v>
      </c>
      <c r="G116" s="13">
        <v>3.7387239999999999</v>
      </c>
      <c r="H116" s="6">
        <v>71</v>
      </c>
      <c r="I116" s="6">
        <v>2016</v>
      </c>
      <c r="J116" s="13">
        <v>1.577887</v>
      </c>
      <c r="K116" s="6">
        <v>3</v>
      </c>
      <c r="L116" s="22">
        <v>2016</v>
      </c>
      <c r="M116" s="23">
        <v>0</v>
      </c>
      <c r="N116" s="22">
        <v>0</v>
      </c>
      <c r="O116" s="8">
        <f t="shared" si="0"/>
        <v>0</v>
      </c>
    </row>
    <row r="117" spans="3:15" x14ac:dyDescent="0.35">
      <c r="C117" s="2">
        <v>2017</v>
      </c>
      <c r="D117" s="20">
        <v>3086.0189999999998</v>
      </c>
      <c r="E117" s="2">
        <v>13379</v>
      </c>
      <c r="F117" s="6">
        <v>2017</v>
      </c>
      <c r="G117" s="13">
        <v>5.7274060000000002</v>
      </c>
      <c r="H117" s="6">
        <v>57</v>
      </c>
      <c r="I117" s="6">
        <v>2017</v>
      </c>
      <c r="J117" s="13">
        <v>2.0682800000000001</v>
      </c>
      <c r="K117" s="6">
        <v>7</v>
      </c>
      <c r="L117" s="6">
        <v>2017</v>
      </c>
      <c r="M117" s="13">
        <v>1.4422740000000001</v>
      </c>
      <c r="N117" s="6">
        <v>4</v>
      </c>
      <c r="O117" s="8">
        <f t="shared" si="0"/>
        <v>25.181975924179291</v>
      </c>
    </row>
    <row r="118" spans="3:15" x14ac:dyDescent="0.35">
      <c r="C118" s="2">
        <v>2018</v>
      </c>
      <c r="D118" s="20">
        <v>2620.8339999999998</v>
      </c>
      <c r="E118" s="2">
        <v>18481</v>
      </c>
      <c r="F118" s="6">
        <v>2018</v>
      </c>
      <c r="G118" s="13">
        <v>7.7017040000000003</v>
      </c>
      <c r="H118" s="6">
        <v>58</v>
      </c>
      <c r="I118" s="6">
        <v>2018</v>
      </c>
      <c r="J118" s="13">
        <v>1.210809</v>
      </c>
      <c r="K118" s="6">
        <v>4</v>
      </c>
      <c r="L118" s="6">
        <v>2018</v>
      </c>
      <c r="M118" s="13">
        <v>1.102312</v>
      </c>
      <c r="N118" s="6">
        <v>2</v>
      </c>
      <c r="O118" s="8">
        <f t="shared" si="0"/>
        <v>14.312572905943929</v>
      </c>
    </row>
    <row r="119" spans="3:15" x14ac:dyDescent="0.35">
      <c r="C119" s="2">
        <v>2019</v>
      </c>
      <c r="D119" s="20">
        <v>2499.7469999999998</v>
      </c>
      <c r="E119" s="2">
        <v>15507</v>
      </c>
      <c r="F119" s="6">
        <v>2019</v>
      </c>
      <c r="G119" s="13">
        <v>4.6924999999999999</v>
      </c>
      <c r="H119" s="6">
        <v>62</v>
      </c>
      <c r="I119" s="6">
        <v>2019</v>
      </c>
      <c r="J119" s="13">
        <v>2.5213899999999998</v>
      </c>
      <c r="K119" s="6">
        <v>3</v>
      </c>
      <c r="L119" s="6">
        <v>2019</v>
      </c>
      <c r="M119" s="13">
        <v>2.4859619999999998</v>
      </c>
      <c r="N119" s="6">
        <v>2</v>
      </c>
      <c r="O119" s="8">
        <f t="shared" si="0"/>
        <v>52.977346830047942</v>
      </c>
    </row>
    <row r="120" spans="3:15" x14ac:dyDescent="0.35">
      <c r="C120" s="2">
        <v>2020</v>
      </c>
      <c r="D120" s="20">
        <v>2561.8870000000002</v>
      </c>
      <c r="E120" s="2">
        <v>12394</v>
      </c>
      <c r="F120" s="6">
        <v>2020</v>
      </c>
      <c r="G120" s="13">
        <v>12.260249999999999</v>
      </c>
      <c r="H120" s="6">
        <v>37</v>
      </c>
      <c r="I120" s="6">
        <v>2020</v>
      </c>
      <c r="J120" s="13">
        <v>9.5411350000000006</v>
      </c>
      <c r="K120" s="6">
        <v>4</v>
      </c>
      <c r="L120" s="6">
        <v>2020</v>
      </c>
      <c r="M120" s="13">
        <v>9.4664549999999998</v>
      </c>
      <c r="N120" s="6">
        <v>2</v>
      </c>
      <c r="O120" s="8">
        <f t="shared" si="0"/>
        <v>77.212577231296265</v>
      </c>
    </row>
    <row r="121" spans="3:15" x14ac:dyDescent="0.35">
      <c r="C121" s="2">
        <v>2021</v>
      </c>
      <c r="D121" s="20">
        <v>3547.3470000000002</v>
      </c>
      <c r="E121" s="2">
        <v>12822</v>
      </c>
      <c r="F121" s="6">
        <v>2021</v>
      </c>
      <c r="G121" s="13">
        <v>2.3181430000000001</v>
      </c>
      <c r="H121" s="6">
        <v>30</v>
      </c>
      <c r="I121" s="6">
        <v>2021</v>
      </c>
      <c r="J121" s="13">
        <v>0.81669999999999998</v>
      </c>
      <c r="K121" s="6">
        <v>2</v>
      </c>
      <c r="L121" s="6">
        <v>2021</v>
      </c>
      <c r="M121" s="13">
        <v>0.81669999999999998</v>
      </c>
      <c r="N121" s="6">
        <v>2</v>
      </c>
      <c r="O121" s="8">
        <f t="shared" si="0"/>
        <v>35.2307860213973</v>
      </c>
    </row>
    <row r="122" spans="3:15" x14ac:dyDescent="0.35">
      <c r="C122" s="2">
        <v>2022</v>
      </c>
      <c r="D122" s="20">
        <v>2988.6610000000001</v>
      </c>
      <c r="E122" s="2">
        <v>12002</v>
      </c>
      <c r="F122" s="6">
        <v>2022</v>
      </c>
      <c r="G122" s="13">
        <v>5.5107280000000003</v>
      </c>
      <c r="H122" s="6">
        <v>39</v>
      </c>
      <c r="I122" s="6">
        <v>2022</v>
      </c>
      <c r="J122" s="13">
        <v>3.5161199999999999</v>
      </c>
      <c r="K122" s="6">
        <v>3</v>
      </c>
      <c r="L122" s="6">
        <v>2022</v>
      </c>
      <c r="M122" s="13">
        <v>3.5161199999999999</v>
      </c>
      <c r="N122" s="6">
        <v>3</v>
      </c>
      <c r="O122" s="8">
        <f t="shared" si="0"/>
        <v>63.804999992741429</v>
      </c>
    </row>
    <row r="123" spans="3:15" x14ac:dyDescent="0.35">
      <c r="C123" s="2">
        <v>2023</v>
      </c>
      <c r="D123" s="20">
        <v>806.06439999999998</v>
      </c>
      <c r="E123" s="2">
        <v>6879</v>
      </c>
      <c r="F123" s="6">
        <v>2023</v>
      </c>
      <c r="G123" s="13">
        <v>3.832325</v>
      </c>
      <c r="H123" s="6">
        <v>16</v>
      </c>
      <c r="I123" s="6">
        <v>2023</v>
      </c>
      <c r="J123" s="13">
        <v>2.012</v>
      </c>
      <c r="K123" s="6">
        <v>1</v>
      </c>
      <c r="L123" s="6">
        <v>2023</v>
      </c>
      <c r="M123" s="13">
        <v>2.012</v>
      </c>
      <c r="N123" s="6">
        <v>1</v>
      </c>
      <c r="O123" s="8">
        <f t="shared" si="0"/>
        <v>52.500766505972216</v>
      </c>
    </row>
    <row r="124" spans="3:15" x14ac:dyDescent="0.35">
      <c r="C124" s="2"/>
      <c r="D124" s="9">
        <f>SUM(D111:D123)</f>
        <v>26975.3596</v>
      </c>
      <c r="E124" s="3"/>
      <c r="F124" s="6"/>
      <c r="G124" s="12"/>
      <c r="H124" s="7"/>
      <c r="I124" s="6"/>
      <c r="J124" s="12"/>
      <c r="K124" s="7"/>
      <c r="L124" s="7"/>
      <c r="M124" s="7"/>
      <c r="N124" s="7"/>
      <c r="O124" s="8"/>
    </row>
    <row r="125" spans="3:15" x14ac:dyDescent="0.35">
      <c r="C125" s="16" t="s">
        <v>3</v>
      </c>
      <c r="D125" s="27">
        <v>35697.49</v>
      </c>
      <c r="E125" s="16">
        <v>244102</v>
      </c>
      <c r="F125" s="28" t="s">
        <v>3</v>
      </c>
      <c r="G125" s="13">
        <v>104.26179999999999</v>
      </c>
      <c r="H125" s="6">
        <v>1509</v>
      </c>
      <c r="I125" s="6" t="s">
        <v>3</v>
      </c>
      <c r="J125" s="13">
        <v>34.277410000000003</v>
      </c>
      <c r="K125" s="6">
        <v>88</v>
      </c>
      <c r="L125" s="6" t="s">
        <v>3</v>
      </c>
      <c r="M125" s="13">
        <v>30.880870000000002</v>
      </c>
      <c r="N125" s="6">
        <v>47</v>
      </c>
      <c r="O125" s="8">
        <f t="shared" si="0"/>
        <v>29.618585138564658</v>
      </c>
    </row>
    <row r="126" spans="3:15" x14ac:dyDescent="0.35">
      <c r="C126" s="6"/>
      <c r="D126" s="29"/>
      <c r="E126" s="30"/>
      <c r="F126" s="6"/>
      <c r="G126" s="7"/>
      <c r="H126" s="7"/>
      <c r="I126" s="6"/>
      <c r="J126" s="12"/>
      <c r="K126" s="7"/>
      <c r="L126" s="7"/>
      <c r="M126" s="7"/>
      <c r="N126" s="7"/>
      <c r="O126" s="7"/>
    </row>
    <row r="127" spans="3:15" x14ac:dyDescent="0.35">
      <c r="C127" t="s">
        <v>8</v>
      </c>
      <c r="D127" s="31"/>
      <c r="E127" s="31"/>
    </row>
  </sheetData>
  <pageMargins left="0.7" right="0.7" top="0.75" bottom="0.75" header="0.3" footer="0.3"/>
  <ignoredErrors>
    <ignoredError sqref="D1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9E1E4-CED2-464C-BEBE-A73D5F90E1C1}">
  <dimension ref="A1:S89"/>
  <sheetViews>
    <sheetView workbookViewId="0"/>
  </sheetViews>
  <sheetFormatPr defaultRowHeight="14.5" x14ac:dyDescent="0.35"/>
  <cols>
    <col min="1" max="1" width="4.54296875" customWidth="1"/>
    <col min="3" max="3" width="10" customWidth="1"/>
    <col min="6" max="6" width="13" customWidth="1"/>
    <col min="10" max="10" width="13.1796875" customWidth="1"/>
    <col min="14" max="14" width="13.90625" customWidth="1"/>
    <col min="18" max="18" width="14.1796875" customWidth="1"/>
    <col min="19" max="19" width="21.54296875" customWidth="1"/>
  </cols>
  <sheetData>
    <row r="1" spans="1:3" x14ac:dyDescent="0.35">
      <c r="A1" t="s">
        <v>0</v>
      </c>
    </row>
    <row r="2" spans="1:3" x14ac:dyDescent="0.35">
      <c r="B2" s="57" t="s">
        <v>367</v>
      </c>
    </row>
    <row r="3" spans="1:3" x14ac:dyDescent="0.35">
      <c r="C3" t="s">
        <v>143</v>
      </c>
    </row>
    <row r="4" spans="1:3" x14ac:dyDescent="0.35">
      <c r="C4" t="s">
        <v>144</v>
      </c>
    </row>
    <row r="5" spans="1:3" x14ac:dyDescent="0.35">
      <c r="C5" t="s">
        <v>146</v>
      </c>
    </row>
    <row r="6" spans="1:3" x14ac:dyDescent="0.35">
      <c r="C6" t="s">
        <v>147</v>
      </c>
    </row>
    <row r="7" spans="1:3" x14ac:dyDescent="0.35">
      <c r="C7" t="s">
        <v>96</v>
      </c>
    </row>
    <row r="8" spans="1:3" x14ac:dyDescent="0.35">
      <c r="C8" t="s">
        <v>148</v>
      </c>
    </row>
    <row r="9" spans="1:3" x14ac:dyDescent="0.35">
      <c r="C9" t="s">
        <v>179</v>
      </c>
    </row>
    <row r="11" spans="1:3" x14ac:dyDescent="0.35">
      <c r="B11" s="57" t="s">
        <v>368</v>
      </c>
    </row>
    <row r="12" spans="1:3" x14ac:dyDescent="0.35">
      <c r="C12" t="s">
        <v>151</v>
      </c>
    </row>
    <row r="13" spans="1:3" x14ac:dyDescent="0.35">
      <c r="C13" t="s">
        <v>152</v>
      </c>
    </row>
    <row r="14" spans="1:3" x14ac:dyDescent="0.35">
      <c r="C14" t="s">
        <v>153</v>
      </c>
    </row>
    <row r="15" spans="1:3" x14ac:dyDescent="0.35">
      <c r="C15" t="s">
        <v>154</v>
      </c>
    </row>
    <row r="16" spans="1:3" x14ac:dyDescent="0.35">
      <c r="C16" t="s">
        <v>155</v>
      </c>
    </row>
    <row r="17" spans="3:18" x14ac:dyDescent="0.35">
      <c r="C17" t="s">
        <v>156</v>
      </c>
    </row>
    <row r="19" spans="3:18" x14ac:dyDescent="0.35">
      <c r="C19" t="s">
        <v>142</v>
      </c>
    </row>
    <row r="20" spans="3:18" x14ac:dyDescent="0.35">
      <c r="C20" t="s">
        <v>120</v>
      </c>
      <c r="G20" t="s">
        <v>119</v>
      </c>
      <c r="K20" t="s">
        <v>113</v>
      </c>
      <c r="O20" t="s">
        <v>95</v>
      </c>
    </row>
    <row r="22" spans="3:18" x14ac:dyDescent="0.35">
      <c r="C22" s="2" t="s">
        <v>2</v>
      </c>
      <c r="D22" s="2" t="s">
        <v>16</v>
      </c>
      <c r="E22" s="2" t="s">
        <v>17</v>
      </c>
      <c r="F22" s="2" t="s">
        <v>6</v>
      </c>
      <c r="G22" s="2" t="s">
        <v>2</v>
      </c>
      <c r="H22" s="2" t="s">
        <v>16</v>
      </c>
      <c r="I22" s="2" t="s">
        <v>17</v>
      </c>
      <c r="J22" s="25" t="s">
        <v>6</v>
      </c>
      <c r="K22" s="6" t="s">
        <v>2</v>
      </c>
      <c r="L22" s="6" t="s">
        <v>16</v>
      </c>
      <c r="M22" s="6" t="s">
        <v>17</v>
      </c>
      <c r="N22" s="6" t="s">
        <v>6</v>
      </c>
      <c r="O22" s="6" t="s">
        <v>2</v>
      </c>
      <c r="P22" s="6" t="s">
        <v>16</v>
      </c>
      <c r="Q22" s="6" t="s">
        <v>17</v>
      </c>
      <c r="R22" s="6" t="s">
        <v>6</v>
      </c>
    </row>
    <row r="23" spans="3:18" x14ac:dyDescent="0.35">
      <c r="C23" s="2"/>
      <c r="D23" s="2"/>
      <c r="F23" s="3"/>
      <c r="G23" s="2"/>
      <c r="H23" s="2"/>
      <c r="K23" s="7"/>
      <c r="L23" s="7"/>
      <c r="M23" s="7"/>
      <c r="N23" s="7"/>
      <c r="O23" s="7"/>
      <c r="P23" s="7"/>
      <c r="Q23" s="7"/>
      <c r="R23" s="7"/>
    </row>
    <row r="24" spans="3:18" x14ac:dyDescent="0.35">
      <c r="C24" s="2">
        <v>2005</v>
      </c>
      <c r="D24" s="20">
        <v>0.237069</v>
      </c>
      <c r="E24" s="20">
        <v>7.2103000000000002E-3</v>
      </c>
      <c r="F24" s="2">
        <v>3480</v>
      </c>
      <c r="G24" s="2">
        <v>2005</v>
      </c>
      <c r="H24" s="20">
        <v>0.23076920000000001</v>
      </c>
      <c r="I24" s="20">
        <v>0.1216261</v>
      </c>
      <c r="J24" s="25">
        <v>13</v>
      </c>
      <c r="K24" s="6">
        <v>2005</v>
      </c>
      <c r="L24" s="7"/>
      <c r="M24" s="7"/>
      <c r="N24" s="7">
        <v>0</v>
      </c>
      <c r="O24" s="6">
        <v>2005</v>
      </c>
      <c r="P24" s="7"/>
      <c r="Q24" s="7"/>
      <c r="R24" s="7">
        <v>0</v>
      </c>
    </row>
    <row r="25" spans="3:18" x14ac:dyDescent="0.35">
      <c r="C25" s="2">
        <v>2006</v>
      </c>
      <c r="D25" s="20">
        <v>0.31917269999999998</v>
      </c>
      <c r="E25" s="20">
        <v>6.3635999999999996E-3</v>
      </c>
      <c r="F25" s="2">
        <v>5367</v>
      </c>
      <c r="G25" s="2">
        <v>2006</v>
      </c>
      <c r="H25" s="20">
        <v>0.46428570000000002</v>
      </c>
      <c r="I25" s="20">
        <v>9.5979300000000004E-2</v>
      </c>
      <c r="J25" s="25">
        <v>28</v>
      </c>
      <c r="K25" s="6">
        <v>2006</v>
      </c>
      <c r="L25" s="7"/>
      <c r="M25" s="7"/>
      <c r="N25" s="7">
        <v>0</v>
      </c>
      <c r="O25" s="6">
        <v>2006</v>
      </c>
      <c r="P25" s="7"/>
      <c r="Q25" s="7"/>
      <c r="R25" s="7">
        <v>0</v>
      </c>
    </row>
    <row r="26" spans="3:18" x14ac:dyDescent="0.35">
      <c r="C26" s="2">
        <v>2007</v>
      </c>
      <c r="D26" s="20">
        <v>0.33084209999999997</v>
      </c>
      <c r="E26" s="20">
        <v>7.4275000000000001E-3</v>
      </c>
      <c r="F26" s="2">
        <v>4014</v>
      </c>
      <c r="G26" s="2">
        <v>2007</v>
      </c>
      <c r="H26" s="20">
        <v>0.42307689999999998</v>
      </c>
      <c r="I26" s="20">
        <v>9.8809499999999995E-2</v>
      </c>
      <c r="J26" s="25">
        <v>26</v>
      </c>
      <c r="K26" s="6">
        <v>2007</v>
      </c>
      <c r="L26" s="7"/>
      <c r="M26" s="7"/>
      <c r="N26" s="7">
        <v>0</v>
      </c>
      <c r="O26" s="6">
        <v>2007</v>
      </c>
      <c r="P26" s="7"/>
      <c r="Q26" s="7"/>
      <c r="R26" s="7">
        <v>0</v>
      </c>
    </row>
    <row r="27" spans="3:18" x14ac:dyDescent="0.35">
      <c r="C27" s="2">
        <v>2008</v>
      </c>
      <c r="D27" s="20">
        <v>0.31703389999999998</v>
      </c>
      <c r="E27" s="20">
        <v>4.8240999999999996E-3</v>
      </c>
      <c r="F27" s="2">
        <v>9305</v>
      </c>
      <c r="G27" s="2">
        <v>2008</v>
      </c>
      <c r="H27" s="20">
        <v>0.35294120000000001</v>
      </c>
      <c r="I27" s="20">
        <v>8.3188999999999999E-2</v>
      </c>
      <c r="J27" s="25">
        <v>34</v>
      </c>
      <c r="K27" s="6">
        <v>2008</v>
      </c>
      <c r="L27" s="7"/>
      <c r="M27" s="7"/>
      <c r="N27" s="7">
        <v>0</v>
      </c>
      <c r="O27" s="6">
        <v>2008</v>
      </c>
      <c r="P27" s="7"/>
      <c r="Q27" s="7"/>
      <c r="R27" s="7">
        <v>0</v>
      </c>
    </row>
    <row r="28" spans="3:18" x14ac:dyDescent="0.35">
      <c r="C28" s="2">
        <v>2009</v>
      </c>
      <c r="D28" s="20">
        <v>0.31515690000000002</v>
      </c>
      <c r="E28" s="20">
        <v>3.6952E-3</v>
      </c>
      <c r="F28" s="2">
        <v>15808</v>
      </c>
      <c r="G28" s="2">
        <v>2009</v>
      </c>
      <c r="H28" s="20">
        <v>0.46666669999999999</v>
      </c>
      <c r="I28" s="20">
        <v>6.4949599999999996E-2</v>
      </c>
      <c r="J28" s="25">
        <v>60</v>
      </c>
      <c r="K28" s="6">
        <v>2009</v>
      </c>
      <c r="L28" s="7"/>
      <c r="M28" s="7"/>
      <c r="N28" s="7">
        <v>0</v>
      </c>
      <c r="O28" s="6">
        <v>2009</v>
      </c>
      <c r="P28" s="7"/>
      <c r="Q28" s="7"/>
      <c r="R28" s="7">
        <v>0</v>
      </c>
    </row>
    <row r="29" spans="3:18" x14ac:dyDescent="0.35">
      <c r="C29" s="2">
        <v>2010</v>
      </c>
      <c r="D29" s="20">
        <v>0.33624680000000001</v>
      </c>
      <c r="E29" s="20">
        <v>3.3677999999999998E-3</v>
      </c>
      <c r="F29" s="2">
        <v>19679</v>
      </c>
      <c r="G29" s="2">
        <v>2010</v>
      </c>
      <c r="H29" s="20">
        <v>0.4</v>
      </c>
      <c r="I29" s="20">
        <v>5.3452199999999998E-2</v>
      </c>
      <c r="J29" s="25">
        <v>85</v>
      </c>
      <c r="K29" s="6">
        <v>2010</v>
      </c>
      <c r="L29" s="6"/>
      <c r="M29" s="7"/>
      <c r="N29" s="7">
        <v>0</v>
      </c>
      <c r="O29" s="6">
        <v>2010</v>
      </c>
      <c r="P29" s="6"/>
      <c r="Q29" s="7"/>
      <c r="R29" s="7">
        <v>0</v>
      </c>
    </row>
    <row r="30" spans="3:18" x14ac:dyDescent="0.35">
      <c r="C30" s="2">
        <v>2011</v>
      </c>
      <c r="D30" s="20">
        <v>0.26492139999999997</v>
      </c>
      <c r="E30" s="20">
        <v>3.8554000000000001E-3</v>
      </c>
      <c r="F30" s="2">
        <v>13102</v>
      </c>
      <c r="G30" s="2">
        <v>2011</v>
      </c>
      <c r="H30" s="20">
        <v>0.34831459999999997</v>
      </c>
      <c r="I30" s="20">
        <v>5.0788300000000001E-2</v>
      </c>
      <c r="J30" s="25">
        <v>89</v>
      </c>
      <c r="K30" s="6">
        <v>2011</v>
      </c>
      <c r="L30" s="13">
        <v>0.1666667</v>
      </c>
      <c r="M30" s="13">
        <v>0.1666667</v>
      </c>
      <c r="N30" s="6">
        <v>6</v>
      </c>
      <c r="O30" s="17">
        <v>2011</v>
      </c>
      <c r="P30" s="26">
        <v>0.3333333</v>
      </c>
      <c r="Q30" s="26">
        <v>0.3333333</v>
      </c>
      <c r="R30" s="17">
        <v>3</v>
      </c>
    </row>
    <row r="31" spans="3:18" x14ac:dyDescent="0.35">
      <c r="C31" s="2">
        <v>2012</v>
      </c>
      <c r="D31" s="20">
        <v>0.26077220000000001</v>
      </c>
      <c r="E31" s="20">
        <v>3.9258000000000001E-3</v>
      </c>
      <c r="F31" s="2">
        <v>12509</v>
      </c>
      <c r="G31" s="2">
        <v>2012</v>
      </c>
      <c r="H31" s="20">
        <v>0.23275860000000001</v>
      </c>
      <c r="I31" s="20">
        <v>3.9406700000000003E-2</v>
      </c>
      <c r="J31" s="25">
        <v>116</v>
      </c>
      <c r="K31" s="6">
        <v>2012</v>
      </c>
      <c r="L31" s="13">
        <v>0.18181820000000001</v>
      </c>
      <c r="M31" s="13">
        <v>0.1219673</v>
      </c>
      <c r="N31" s="6">
        <v>11</v>
      </c>
      <c r="O31" s="2">
        <v>2012</v>
      </c>
      <c r="P31" s="20">
        <v>0.2</v>
      </c>
      <c r="Q31" s="20">
        <v>0.2</v>
      </c>
      <c r="R31" s="2">
        <v>5</v>
      </c>
    </row>
    <row r="32" spans="3:18" x14ac:dyDescent="0.35">
      <c r="C32" s="2">
        <v>2013</v>
      </c>
      <c r="D32" s="20">
        <v>0.26175019999999999</v>
      </c>
      <c r="E32" s="20">
        <v>3.1803000000000001E-3</v>
      </c>
      <c r="F32" s="2">
        <v>19106</v>
      </c>
      <c r="G32" s="2">
        <v>2013</v>
      </c>
      <c r="H32" s="20">
        <v>0.24444440000000001</v>
      </c>
      <c r="I32" s="20">
        <v>2.6202799999999998E-2</v>
      </c>
      <c r="J32" s="25">
        <v>270</v>
      </c>
      <c r="K32" s="6">
        <v>2013</v>
      </c>
      <c r="L32" s="13">
        <v>0.25</v>
      </c>
      <c r="M32" s="13">
        <v>0.16366339999999999</v>
      </c>
      <c r="N32" s="6">
        <v>8</v>
      </c>
      <c r="O32" s="2">
        <v>2013</v>
      </c>
      <c r="P32" s="20">
        <v>0.25</v>
      </c>
      <c r="Q32" s="20">
        <v>0.25</v>
      </c>
      <c r="R32" s="2">
        <v>4</v>
      </c>
    </row>
    <row r="33" spans="3:18" x14ac:dyDescent="0.35">
      <c r="C33" s="2">
        <v>2014</v>
      </c>
      <c r="D33" s="20">
        <v>0.31809359999999998</v>
      </c>
      <c r="E33" s="20">
        <v>3.2850000000000002E-3</v>
      </c>
      <c r="F33" s="2">
        <v>20101</v>
      </c>
      <c r="G33" s="2">
        <v>2014</v>
      </c>
      <c r="H33" s="20">
        <v>0.14592269999999999</v>
      </c>
      <c r="I33" s="20">
        <v>2.31775E-2</v>
      </c>
      <c r="J33" s="25">
        <v>233</v>
      </c>
      <c r="K33" s="6">
        <v>2014</v>
      </c>
      <c r="L33" s="13">
        <v>0.1666667</v>
      </c>
      <c r="M33" s="13">
        <v>0.1123666</v>
      </c>
      <c r="N33" s="6">
        <v>12</v>
      </c>
      <c r="O33" s="2">
        <v>2014</v>
      </c>
      <c r="P33" s="20">
        <v>0.25</v>
      </c>
      <c r="Q33" s="20">
        <v>0.25</v>
      </c>
      <c r="R33" s="2">
        <v>4</v>
      </c>
    </row>
    <row r="34" spans="3:18" x14ac:dyDescent="0.35">
      <c r="C34" s="2">
        <v>2015</v>
      </c>
      <c r="D34" s="20">
        <v>0.31212509999999999</v>
      </c>
      <c r="E34" s="20">
        <v>3.3178999999999999E-3</v>
      </c>
      <c r="F34" s="2">
        <v>19505</v>
      </c>
      <c r="G34" s="2">
        <v>2015</v>
      </c>
      <c r="H34" s="20">
        <v>0.13846149999999999</v>
      </c>
      <c r="I34" s="20">
        <v>2.4797099999999999E-2</v>
      </c>
      <c r="J34" s="25">
        <v>195</v>
      </c>
      <c r="K34" s="6">
        <v>2015</v>
      </c>
      <c r="L34" s="13">
        <v>0.23076920000000001</v>
      </c>
      <c r="M34" s="13">
        <v>8.4265000000000007E-2</v>
      </c>
      <c r="N34" s="6">
        <v>26</v>
      </c>
      <c r="O34" s="2">
        <v>2015</v>
      </c>
      <c r="P34" s="20">
        <v>0.3125</v>
      </c>
      <c r="Q34" s="20">
        <v>0.1196784</v>
      </c>
      <c r="R34" s="2">
        <v>16</v>
      </c>
    </row>
    <row r="35" spans="3:18" x14ac:dyDescent="0.35">
      <c r="C35" s="2">
        <v>2016</v>
      </c>
      <c r="D35" s="20">
        <v>0.269173</v>
      </c>
      <c r="E35" s="20">
        <v>3.7499E-3</v>
      </c>
      <c r="F35" s="2">
        <v>13991</v>
      </c>
      <c r="G35" s="2">
        <v>2016</v>
      </c>
      <c r="H35" s="20">
        <v>0.10958900000000001</v>
      </c>
      <c r="I35" s="20">
        <v>3.6814E-2</v>
      </c>
      <c r="J35" s="25">
        <v>73</v>
      </c>
      <c r="K35" s="6">
        <v>2016</v>
      </c>
      <c r="L35" s="13">
        <v>0.25</v>
      </c>
      <c r="M35" s="13">
        <v>0.25</v>
      </c>
      <c r="N35" s="6">
        <v>4</v>
      </c>
      <c r="O35" s="21">
        <v>2016</v>
      </c>
      <c r="P35" s="9"/>
      <c r="Q35" s="9"/>
      <c r="R35" s="21">
        <v>0</v>
      </c>
    </row>
    <row r="36" spans="3:18" x14ac:dyDescent="0.35">
      <c r="C36" s="2">
        <v>2017</v>
      </c>
      <c r="D36" s="20">
        <v>0.2368246</v>
      </c>
      <c r="E36" s="20">
        <v>3.6500999999999999E-3</v>
      </c>
      <c r="F36" s="2">
        <v>13567</v>
      </c>
      <c r="G36" s="2">
        <v>2017</v>
      </c>
      <c r="H36" s="20">
        <v>0.17241380000000001</v>
      </c>
      <c r="I36" s="20">
        <v>5.0032800000000002E-2</v>
      </c>
      <c r="J36" s="25">
        <v>58</v>
      </c>
      <c r="K36" s="6">
        <v>2017</v>
      </c>
      <c r="L36" s="13">
        <v>0.42857139999999999</v>
      </c>
      <c r="M36" s="13">
        <v>0.2020305</v>
      </c>
      <c r="N36" s="6">
        <v>7</v>
      </c>
      <c r="O36" s="2">
        <v>2017</v>
      </c>
      <c r="P36" s="20">
        <v>0.5</v>
      </c>
      <c r="Q36" s="20">
        <v>0.28867510000000002</v>
      </c>
      <c r="R36" s="2">
        <v>4</v>
      </c>
    </row>
    <row r="37" spans="3:18" x14ac:dyDescent="0.35">
      <c r="C37" s="2">
        <v>2018</v>
      </c>
      <c r="D37" s="20">
        <v>0.26840180000000002</v>
      </c>
      <c r="E37" s="20">
        <v>3.2529E-3</v>
      </c>
      <c r="F37" s="2">
        <v>18558</v>
      </c>
      <c r="G37" s="2">
        <v>2018</v>
      </c>
      <c r="H37" s="20">
        <v>0.39655170000000001</v>
      </c>
      <c r="I37" s="20">
        <v>6.4793699999999996E-2</v>
      </c>
      <c r="J37" s="25">
        <v>58</v>
      </c>
      <c r="K37" s="6">
        <v>2018</v>
      </c>
      <c r="L37" s="13">
        <v>0.75</v>
      </c>
      <c r="M37" s="13">
        <v>0.25</v>
      </c>
      <c r="N37" s="6">
        <v>4</v>
      </c>
      <c r="O37" s="2">
        <v>2018</v>
      </c>
      <c r="P37" s="20">
        <v>1</v>
      </c>
      <c r="Q37" s="20">
        <v>0</v>
      </c>
      <c r="R37" s="2">
        <v>2</v>
      </c>
    </row>
    <row r="38" spans="3:18" x14ac:dyDescent="0.35">
      <c r="C38" s="2">
        <v>2019</v>
      </c>
      <c r="D38" s="20">
        <v>0.28442129999999999</v>
      </c>
      <c r="E38" s="20">
        <v>3.6145000000000001E-3</v>
      </c>
      <c r="F38" s="2">
        <v>15579</v>
      </c>
      <c r="G38" s="2">
        <v>2019</v>
      </c>
      <c r="H38" s="20">
        <v>0.1774194</v>
      </c>
      <c r="I38" s="20">
        <v>4.8913100000000001E-2</v>
      </c>
      <c r="J38" s="25">
        <v>62</v>
      </c>
      <c r="K38" s="6">
        <v>2019</v>
      </c>
      <c r="L38" s="13">
        <v>1</v>
      </c>
      <c r="M38" s="13">
        <v>0</v>
      </c>
      <c r="N38" s="6">
        <v>3</v>
      </c>
      <c r="O38" s="2">
        <v>2019</v>
      </c>
      <c r="P38" s="20">
        <v>1</v>
      </c>
      <c r="Q38" s="20">
        <v>0</v>
      </c>
      <c r="R38" s="2">
        <v>2</v>
      </c>
    </row>
    <row r="39" spans="3:18" x14ac:dyDescent="0.35">
      <c r="C39" s="2">
        <v>2020</v>
      </c>
      <c r="D39" s="20">
        <v>0.29705120000000002</v>
      </c>
      <c r="E39" s="20">
        <v>4.1018000000000001E-3</v>
      </c>
      <c r="F39" s="2">
        <v>12412</v>
      </c>
      <c r="G39" s="2">
        <v>2020</v>
      </c>
      <c r="H39" s="20">
        <v>0.1891892</v>
      </c>
      <c r="I39" s="20">
        <v>6.5276500000000001E-2</v>
      </c>
      <c r="J39" s="25">
        <v>37</v>
      </c>
      <c r="K39" s="6">
        <v>2020</v>
      </c>
      <c r="L39" s="13">
        <v>0.25</v>
      </c>
      <c r="M39" s="13">
        <v>0.25</v>
      </c>
      <c r="N39" s="6">
        <v>4</v>
      </c>
      <c r="O39" s="2">
        <v>2020</v>
      </c>
      <c r="P39" s="20">
        <v>0.5</v>
      </c>
      <c r="Q39" s="20">
        <v>0.5</v>
      </c>
      <c r="R39" s="2">
        <v>2</v>
      </c>
    </row>
    <row r="40" spans="3:18" x14ac:dyDescent="0.35">
      <c r="C40" s="2">
        <v>2021</v>
      </c>
      <c r="D40" s="20">
        <v>0.31856410000000002</v>
      </c>
      <c r="E40" s="20">
        <v>4.1116E-3</v>
      </c>
      <c r="F40" s="2">
        <v>12842</v>
      </c>
      <c r="G40" s="2">
        <v>2021</v>
      </c>
      <c r="H40" s="20">
        <v>0.1666667</v>
      </c>
      <c r="I40" s="20">
        <v>6.9204600000000005E-2</v>
      </c>
      <c r="J40" s="25">
        <v>30</v>
      </c>
      <c r="K40" s="6">
        <v>2021</v>
      </c>
      <c r="L40" s="13">
        <v>0.5</v>
      </c>
      <c r="M40" s="13">
        <v>0.5</v>
      </c>
      <c r="N40" s="6">
        <v>2</v>
      </c>
      <c r="O40" s="2">
        <v>2021</v>
      </c>
      <c r="P40" s="20">
        <v>0.5</v>
      </c>
      <c r="Q40" s="20">
        <v>0.5</v>
      </c>
      <c r="R40" s="2">
        <v>2</v>
      </c>
    </row>
    <row r="41" spans="3:18" x14ac:dyDescent="0.35">
      <c r="C41" s="2">
        <v>2022</v>
      </c>
      <c r="D41" s="20">
        <v>0.27784239999999999</v>
      </c>
      <c r="E41" s="20">
        <v>4.0838000000000003E-3</v>
      </c>
      <c r="F41" s="2">
        <v>12032</v>
      </c>
      <c r="G41" s="2">
        <v>2022</v>
      </c>
      <c r="H41" s="20">
        <v>0.12820509999999999</v>
      </c>
      <c r="I41" s="20">
        <v>5.42336E-2</v>
      </c>
      <c r="J41" s="25">
        <v>39</v>
      </c>
      <c r="K41" s="6">
        <v>2022</v>
      </c>
      <c r="L41" s="13">
        <v>0.66666669999999995</v>
      </c>
      <c r="M41" s="13">
        <v>0.3333333</v>
      </c>
      <c r="N41" s="6">
        <v>3</v>
      </c>
      <c r="O41" s="2">
        <v>2022</v>
      </c>
      <c r="P41" s="20">
        <v>0.66666669999999995</v>
      </c>
      <c r="Q41" s="20">
        <v>0.3333333</v>
      </c>
      <c r="R41" s="2">
        <v>3</v>
      </c>
    </row>
    <row r="42" spans="3:18" x14ac:dyDescent="0.35">
      <c r="C42" s="2">
        <v>2023</v>
      </c>
      <c r="D42" s="20">
        <v>0.24869340000000001</v>
      </c>
      <c r="E42" s="20">
        <v>5.2087000000000001E-3</v>
      </c>
      <c r="F42" s="2">
        <v>6888</v>
      </c>
      <c r="G42" s="2">
        <v>2023</v>
      </c>
      <c r="H42" s="20">
        <v>0.1875</v>
      </c>
      <c r="I42" s="20">
        <v>0.1007782</v>
      </c>
      <c r="J42" s="25">
        <v>16</v>
      </c>
      <c r="K42" s="6">
        <v>2023</v>
      </c>
      <c r="L42" s="13">
        <v>1</v>
      </c>
      <c r="M42" s="13" t="s">
        <v>121</v>
      </c>
      <c r="N42" s="6">
        <v>1</v>
      </c>
      <c r="O42" s="2">
        <v>2023</v>
      </c>
      <c r="P42" s="20">
        <v>1</v>
      </c>
      <c r="Q42" s="20" t="s">
        <v>121</v>
      </c>
      <c r="R42" s="2">
        <v>1</v>
      </c>
    </row>
    <row r="43" spans="3:18" x14ac:dyDescent="0.35">
      <c r="C43" s="2"/>
      <c r="D43" s="20"/>
      <c r="E43" s="9"/>
      <c r="F43" s="3"/>
      <c r="G43" s="2"/>
      <c r="H43" s="20"/>
      <c r="I43" s="9"/>
      <c r="K43" s="6"/>
      <c r="L43" s="13"/>
      <c r="M43" s="12"/>
      <c r="N43" s="7"/>
      <c r="O43" s="2"/>
      <c r="P43" s="20"/>
      <c r="Q43" s="9"/>
      <c r="R43" s="3"/>
    </row>
    <row r="44" spans="3:18" x14ac:dyDescent="0.35">
      <c r="C44" s="2" t="s">
        <v>3</v>
      </c>
      <c r="D44" s="20">
        <v>0.28992309999999999</v>
      </c>
      <c r="E44" s="20">
        <v>9.1140000000000004E-4</v>
      </c>
      <c r="F44" s="2">
        <v>247845</v>
      </c>
      <c r="G44" s="2" t="s">
        <v>3</v>
      </c>
      <c r="H44" s="20">
        <v>0.2352168</v>
      </c>
      <c r="I44" s="20">
        <v>1.08752E-2</v>
      </c>
      <c r="J44" s="25">
        <v>1522</v>
      </c>
      <c r="K44" s="6" t="s">
        <v>3</v>
      </c>
      <c r="L44" s="13">
        <v>0.30769229999999997</v>
      </c>
      <c r="M44" s="13">
        <v>4.8650400000000003E-2</v>
      </c>
      <c r="N44" s="6">
        <v>91</v>
      </c>
      <c r="O44" s="2" t="s">
        <v>3</v>
      </c>
      <c r="P44" s="20">
        <v>0.4166667</v>
      </c>
      <c r="Q44" s="20">
        <v>7.1912400000000001E-2</v>
      </c>
      <c r="R44" s="2">
        <v>48</v>
      </c>
    </row>
    <row r="45" spans="3:18" x14ac:dyDescent="0.35">
      <c r="C45" s="2"/>
      <c r="D45" s="20"/>
      <c r="E45" s="24"/>
      <c r="F45" s="5"/>
      <c r="G45" s="2"/>
      <c r="H45" s="20"/>
      <c r="I45" s="24"/>
      <c r="J45" s="5"/>
      <c r="K45" s="17"/>
      <c r="L45" s="26"/>
      <c r="M45" s="24"/>
      <c r="N45" s="5"/>
      <c r="O45" s="2"/>
      <c r="P45" s="20"/>
      <c r="Q45" s="24"/>
      <c r="R45" s="5"/>
    </row>
    <row r="46" spans="3:18" x14ac:dyDescent="0.35">
      <c r="C46" t="s">
        <v>8</v>
      </c>
      <c r="D46" s="45"/>
      <c r="E46" s="9"/>
      <c r="G46" s="11"/>
      <c r="H46" s="45"/>
      <c r="I46" s="9"/>
      <c r="K46" s="11"/>
      <c r="L46" s="45"/>
      <c r="M46" s="9"/>
      <c r="O46" s="11"/>
      <c r="P46" s="45"/>
      <c r="Q46" s="9"/>
    </row>
    <row r="47" spans="3:18" x14ac:dyDescent="0.35">
      <c r="C47" s="11"/>
      <c r="D47" s="45"/>
      <c r="E47" s="9"/>
      <c r="G47" s="11"/>
      <c r="H47" s="45"/>
      <c r="I47" s="9"/>
      <c r="K47" s="11"/>
      <c r="L47" s="45"/>
      <c r="M47" s="9"/>
      <c r="O47" s="11"/>
      <c r="P47" s="45"/>
      <c r="Q47" s="9"/>
    </row>
    <row r="48" spans="3:18" x14ac:dyDescent="0.35">
      <c r="C48" s="11"/>
      <c r="D48" s="45"/>
      <c r="E48" s="9"/>
      <c r="G48" s="11"/>
      <c r="H48" s="45"/>
      <c r="I48" s="9"/>
      <c r="K48" s="11"/>
      <c r="L48" s="45"/>
      <c r="M48" s="9"/>
      <c r="O48" s="11"/>
      <c r="P48" s="45"/>
      <c r="Q48" s="9"/>
    </row>
    <row r="50" spans="3:19" x14ac:dyDescent="0.35">
      <c r="C50" t="s">
        <v>149</v>
      </c>
    </row>
    <row r="51" spans="3:19" x14ac:dyDescent="0.35">
      <c r="C51" t="s">
        <v>120</v>
      </c>
      <c r="G51" t="s">
        <v>119</v>
      </c>
      <c r="K51" t="s">
        <v>113</v>
      </c>
      <c r="O51" t="s">
        <v>123</v>
      </c>
    </row>
    <row r="52" spans="3:19" ht="87" x14ac:dyDescent="0.35">
      <c r="C52" s="2" t="s">
        <v>2</v>
      </c>
      <c r="D52" s="25" t="s">
        <v>5</v>
      </c>
      <c r="E52" s="6" t="s">
        <v>6</v>
      </c>
      <c r="F52" s="39" t="s">
        <v>122</v>
      </c>
      <c r="G52" s="2" t="s">
        <v>2</v>
      </c>
      <c r="H52" s="25" t="s">
        <v>5</v>
      </c>
      <c r="I52" s="6" t="s">
        <v>6</v>
      </c>
      <c r="J52" s="40" t="s">
        <v>122</v>
      </c>
      <c r="K52" s="16" t="s">
        <v>2</v>
      </c>
      <c r="L52" s="16" t="s">
        <v>5</v>
      </c>
      <c r="M52" s="32" t="s">
        <v>6</v>
      </c>
      <c r="N52" s="39" t="s">
        <v>122</v>
      </c>
      <c r="O52" s="6" t="s">
        <v>2</v>
      </c>
      <c r="P52" s="6" t="s">
        <v>5</v>
      </c>
      <c r="Q52" s="6" t="s">
        <v>6</v>
      </c>
      <c r="R52" s="39" t="s">
        <v>122</v>
      </c>
      <c r="S52" s="39" t="s">
        <v>150</v>
      </c>
    </row>
    <row r="53" spans="3:19" x14ac:dyDescent="0.35">
      <c r="C53" s="2"/>
      <c r="E53" s="7"/>
      <c r="F53" s="7"/>
      <c r="G53" s="2"/>
      <c r="I53" s="7"/>
      <c r="J53" s="7"/>
      <c r="K53" s="7"/>
      <c r="L53" s="7"/>
      <c r="M53" s="33"/>
      <c r="N53" s="7"/>
      <c r="O53" s="7"/>
      <c r="P53" s="7"/>
      <c r="Q53" s="7"/>
      <c r="R53" s="7"/>
      <c r="S53" s="7"/>
    </row>
    <row r="54" spans="3:19" x14ac:dyDescent="0.35">
      <c r="C54" s="2">
        <v>2005</v>
      </c>
      <c r="D54" s="35">
        <v>141.00380000000001</v>
      </c>
      <c r="E54" s="6">
        <v>2872</v>
      </c>
      <c r="F54" s="8">
        <f>D54/t1_3!D105*100</f>
        <v>15.955747869314408</v>
      </c>
      <c r="G54" s="2">
        <v>2005</v>
      </c>
      <c r="H54" s="35">
        <v>0.32934020000000003</v>
      </c>
      <c r="I54" s="6">
        <v>13</v>
      </c>
      <c r="J54" s="8">
        <f>H54/t1_3!G105*100</f>
        <v>50.914257745891419</v>
      </c>
      <c r="K54" s="6">
        <v>2005</v>
      </c>
      <c r="L54" s="7"/>
      <c r="M54" s="33">
        <v>0</v>
      </c>
      <c r="N54" s="7"/>
      <c r="O54" s="6">
        <v>2005</v>
      </c>
      <c r="P54" s="7"/>
      <c r="Q54" s="7">
        <v>0</v>
      </c>
      <c r="R54" s="7"/>
      <c r="S54" s="7">
        <v>0</v>
      </c>
    </row>
    <row r="55" spans="3:19" x14ac:dyDescent="0.35">
      <c r="C55" s="2">
        <v>2006</v>
      </c>
      <c r="D55" s="35">
        <v>388.13830000000002</v>
      </c>
      <c r="E55" s="6">
        <v>4479</v>
      </c>
      <c r="F55" s="8">
        <f>D55/t1_3!D106*100</f>
        <v>35.214391021715372</v>
      </c>
      <c r="G55" s="2">
        <v>2006</v>
      </c>
      <c r="H55" s="35">
        <v>0.55358649999999998</v>
      </c>
      <c r="I55" s="6">
        <v>27</v>
      </c>
      <c r="J55" s="8">
        <f>H55/t1_3!G106*100</f>
        <v>50.522255523268541</v>
      </c>
      <c r="K55" s="6">
        <v>2006</v>
      </c>
      <c r="L55" s="7"/>
      <c r="M55" s="33">
        <v>0</v>
      </c>
      <c r="N55" s="7"/>
      <c r="O55" s="6">
        <v>2006</v>
      </c>
      <c r="P55" s="7"/>
      <c r="Q55" s="7">
        <v>0</v>
      </c>
      <c r="R55" s="7"/>
      <c r="S55" s="7">
        <v>0</v>
      </c>
    </row>
    <row r="56" spans="3:19" x14ac:dyDescent="0.35">
      <c r="C56" s="2">
        <v>2007</v>
      </c>
      <c r="D56" s="35">
        <v>257.52910000000003</v>
      </c>
      <c r="E56" s="6">
        <v>3561</v>
      </c>
      <c r="F56" s="8">
        <f>D56/t1_3!D107*100</f>
        <v>26.062250671899985</v>
      </c>
      <c r="G56" s="2">
        <v>2007</v>
      </c>
      <c r="H56" s="35">
        <v>0.59643979999999996</v>
      </c>
      <c r="I56" s="6">
        <v>22</v>
      </c>
      <c r="J56" s="8">
        <f>H56/t1_3!G107*100</f>
        <v>55.71095379493871</v>
      </c>
      <c r="K56" s="6">
        <v>2007</v>
      </c>
      <c r="L56" s="7"/>
      <c r="M56" s="33">
        <v>0</v>
      </c>
      <c r="N56" s="7"/>
      <c r="O56" s="6">
        <v>2007</v>
      </c>
      <c r="P56" s="7"/>
      <c r="Q56" s="7">
        <v>0</v>
      </c>
      <c r="R56" s="7"/>
      <c r="S56" s="7">
        <v>0</v>
      </c>
    </row>
    <row r="57" spans="3:19" x14ac:dyDescent="0.35">
      <c r="C57" s="2">
        <v>2008</v>
      </c>
      <c r="D57" s="35">
        <v>689.69560000000001</v>
      </c>
      <c r="E57" s="6">
        <v>8925</v>
      </c>
      <c r="F57" s="8">
        <f>D57/t1_3!D108*100</f>
        <v>40.587304454980874</v>
      </c>
      <c r="G57" s="2">
        <v>2008</v>
      </c>
      <c r="H57" s="35">
        <v>0.45947850000000001</v>
      </c>
      <c r="I57" s="6">
        <v>33</v>
      </c>
      <c r="J57" s="8">
        <f>H57/t1_3!G108*100</f>
        <v>2.2917467818030284</v>
      </c>
      <c r="K57" s="6">
        <v>2008</v>
      </c>
      <c r="L57" s="7"/>
      <c r="M57" s="33">
        <v>0</v>
      </c>
      <c r="N57" s="7"/>
      <c r="O57" s="6">
        <v>2008</v>
      </c>
      <c r="P57" s="7"/>
      <c r="Q57" s="7">
        <v>0</v>
      </c>
      <c r="R57" s="7"/>
      <c r="S57" s="7">
        <v>0</v>
      </c>
    </row>
    <row r="58" spans="3:19" x14ac:dyDescent="0.35">
      <c r="C58" s="2">
        <v>2009</v>
      </c>
      <c r="D58" s="35">
        <v>776.48069999999996</v>
      </c>
      <c r="E58" s="6">
        <v>15485</v>
      </c>
      <c r="F58" s="8">
        <f>D58/t1_3!D109*100</f>
        <v>32.418077086383697</v>
      </c>
      <c r="G58" s="2">
        <v>2009</v>
      </c>
      <c r="H58" s="35">
        <v>1.972424</v>
      </c>
      <c r="I58" s="6">
        <v>58</v>
      </c>
      <c r="J58" s="8">
        <f>H58/t1_3!G109*100</f>
        <v>69.452087304901653</v>
      </c>
      <c r="K58" s="6">
        <v>2009</v>
      </c>
      <c r="L58" s="7"/>
      <c r="M58" s="33">
        <v>0</v>
      </c>
      <c r="N58" s="7"/>
      <c r="O58" s="6">
        <v>2009</v>
      </c>
      <c r="P58" s="7"/>
      <c r="Q58" s="7">
        <v>0</v>
      </c>
      <c r="R58" s="7"/>
      <c r="S58" s="7">
        <v>0</v>
      </c>
    </row>
    <row r="59" spans="3:19" x14ac:dyDescent="0.35">
      <c r="C59" s="2">
        <v>2010</v>
      </c>
      <c r="D59" s="35">
        <v>463.3852</v>
      </c>
      <c r="E59" s="6">
        <v>19284</v>
      </c>
      <c r="F59" s="8">
        <f>D59/t1_3!D110*100</f>
        <v>28.023387031421787</v>
      </c>
      <c r="G59" s="2">
        <v>2010</v>
      </c>
      <c r="H59" s="35">
        <v>0.43727369999999999</v>
      </c>
      <c r="I59" s="6">
        <v>84</v>
      </c>
      <c r="J59" s="8">
        <f>H59/t1_3!G110*100</f>
        <v>25.499685098144408</v>
      </c>
      <c r="K59" s="6">
        <v>2010</v>
      </c>
      <c r="L59" s="7"/>
      <c r="M59" s="33">
        <v>0</v>
      </c>
      <c r="N59" s="7"/>
      <c r="O59" s="34">
        <v>2010</v>
      </c>
      <c r="P59" s="7"/>
      <c r="Q59" s="7">
        <v>0</v>
      </c>
      <c r="R59" s="7"/>
      <c r="S59" s="7">
        <v>0</v>
      </c>
    </row>
    <row r="60" spans="3:19" x14ac:dyDescent="0.35">
      <c r="C60" s="2">
        <v>2011</v>
      </c>
      <c r="D60" s="35">
        <v>169.14420000000001</v>
      </c>
      <c r="E60" s="6">
        <v>12900</v>
      </c>
      <c r="F60" s="8">
        <f>D60/t1_3!D111*100</f>
        <v>27.46872128596025</v>
      </c>
      <c r="G60" s="2">
        <v>2011</v>
      </c>
      <c r="H60" s="35">
        <v>0.43718950000000001</v>
      </c>
      <c r="I60" s="6">
        <v>89</v>
      </c>
      <c r="J60" s="8">
        <f>H60/t1_3!G111*100</f>
        <v>33.168410351341713</v>
      </c>
      <c r="K60" s="6">
        <v>2011</v>
      </c>
      <c r="L60" s="13">
        <v>3.5000000000000001E-3</v>
      </c>
      <c r="M60" s="6">
        <v>6</v>
      </c>
      <c r="N60" s="41">
        <f>L60/t1_3!J111*100</f>
        <v>5.1975823816807498</v>
      </c>
      <c r="O60" s="43">
        <v>2011</v>
      </c>
      <c r="P60" s="13">
        <v>3.5000000000000001E-3</v>
      </c>
      <c r="Q60" s="6">
        <v>3</v>
      </c>
      <c r="R60" s="8">
        <f>P60/t1_3!M111*100</f>
        <v>8.7281795511221958</v>
      </c>
      <c r="S60" s="8">
        <f>P60/H60*100</f>
        <v>0.80056817467025165</v>
      </c>
    </row>
    <row r="61" spans="3:19" x14ac:dyDescent="0.35">
      <c r="C61" s="2">
        <v>2012</v>
      </c>
      <c r="D61" s="35">
        <v>486.33769999999998</v>
      </c>
      <c r="E61" s="6">
        <v>12113</v>
      </c>
      <c r="F61" s="8">
        <f>D61/t1_3!D112*100</f>
        <v>37.020707304838048</v>
      </c>
      <c r="G61" s="2">
        <v>2012</v>
      </c>
      <c r="H61" s="35">
        <v>3.082541</v>
      </c>
      <c r="I61" s="6">
        <v>111</v>
      </c>
      <c r="J61" s="8">
        <f>H61/t1_3!G112*100</f>
        <v>65.419701329344605</v>
      </c>
      <c r="K61" s="6">
        <v>2012</v>
      </c>
      <c r="L61" s="13">
        <v>2.5575510000000001</v>
      </c>
      <c r="M61" s="6">
        <v>9</v>
      </c>
      <c r="N61" s="8">
        <f>L61/t1_3!J112*100</f>
        <v>96.640784204959786</v>
      </c>
      <c r="O61" s="25">
        <v>2012</v>
      </c>
      <c r="P61" s="13">
        <v>2.457551</v>
      </c>
      <c r="Q61" s="6">
        <v>4</v>
      </c>
      <c r="R61" s="8">
        <f>P61/t1_3!M112*100</f>
        <v>98.913284533100736</v>
      </c>
      <c r="S61" s="8">
        <f t="shared" ref="S61:S72" si="0">P61/H61*100</f>
        <v>79.724843886910179</v>
      </c>
    </row>
    <row r="62" spans="3:19" x14ac:dyDescent="0.35">
      <c r="C62" s="2">
        <v>2013</v>
      </c>
      <c r="D62" s="35">
        <v>563.01549999999997</v>
      </c>
      <c r="E62" s="6">
        <v>18924</v>
      </c>
      <c r="F62" s="8">
        <f>D62/t1_3!D113*100</f>
        <v>26.576389675616479</v>
      </c>
      <c r="G62" s="2">
        <v>2013</v>
      </c>
      <c r="H62" s="35">
        <v>2.3966829999999999</v>
      </c>
      <c r="I62" s="6">
        <v>269</v>
      </c>
      <c r="J62" s="8">
        <f>H62/t1_3!G113*100</f>
        <v>33.73534422766388</v>
      </c>
      <c r="K62" s="6">
        <v>2013</v>
      </c>
      <c r="L62" s="13">
        <v>0.22589999999999999</v>
      </c>
      <c r="M62" s="6">
        <v>8</v>
      </c>
      <c r="N62" s="8">
        <f>L62/t1_3!J113*100</f>
        <v>59.206677695515694</v>
      </c>
      <c r="O62" s="25">
        <v>2013</v>
      </c>
      <c r="P62" s="13">
        <v>0.19600000000000001</v>
      </c>
      <c r="Q62" s="6">
        <v>4</v>
      </c>
      <c r="R62" s="8">
        <f>P62/t1_3!M113*100</f>
        <v>61.515284665118322</v>
      </c>
      <c r="S62" s="8">
        <f t="shared" si="0"/>
        <v>8.1779693017391129</v>
      </c>
    </row>
    <row r="63" spans="3:19" x14ac:dyDescent="0.35">
      <c r="C63" s="2">
        <v>2014</v>
      </c>
      <c r="D63" s="35">
        <v>531.35940000000005</v>
      </c>
      <c r="E63" s="6">
        <v>19935</v>
      </c>
      <c r="F63" s="8">
        <f>D63/t1_3!D114*100</f>
        <v>32.113138262639552</v>
      </c>
      <c r="G63" s="2">
        <v>2014</v>
      </c>
      <c r="H63" s="35">
        <v>2.9297529999999998</v>
      </c>
      <c r="I63" s="6">
        <v>233</v>
      </c>
      <c r="J63" s="8">
        <f>H63/t1_3!G114*100</f>
        <v>47.530107913797451</v>
      </c>
      <c r="K63" s="6">
        <v>2014</v>
      </c>
      <c r="L63" s="13">
        <v>1.3851199999999999</v>
      </c>
      <c r="M63" s="6">
        <v>12</v>
      </c>
      <c r="N63" s="8">
        <f>L63/t1_3!J114*100</f>
        <v>88.759303700333533</v>
      </c>
      <c r="O63" s="25">
        <v>2014</v>
      </c>
      <c r="P63" s="13">
        <v>1.36032</v>
      </c>
      <c r="Q63" s="6">
        <v>4</v>
      </c>
      <c r="R63" s="8">
        <f>P63/t1_3!M114*100</f>
        <v>95.728420430395062</v>
      </c>
      <c r="S63" s="8">
        <f t="shared" si="0"/>
        <v>46.431217921783855</v>
      </c>
    </row>
    <row r="64" spans="3:19" x14ac:dyDescent="0.35">
      <c r="C64" s="2">
        <v>2015</v>
      </c>
      <c r="D64" s="35">
        <v>481.964</v>
      </c>
      <c r="E64" s="6">
        <v>19302</v>
      </c>
      <c r="F64" s="8">
        <f>D64/t1_3!D115*100</f>
        <v>33.116980385312559</v>
      </c>
      <c r="G64" s="2">
        <v>2015</v>
      </c>
      <c r="H64" s="35">
        <v>7.067094</v>
      </c>
      <c r="I64" s="6">
        <v>195</v>
      </c>
      <c r="J64" s="8">
        <f>H64/t1_3!G115*100</f>
        <v>60.0721672444013</v>
      </c>
      <c r="K64" s="6">
        <v>2015</v>
      </c>
      <c r="L64" s="13">
        <v>5.5524449999999996</v>
      </c>
      <c r="M64" s="6">
        <v>26</v>
      </c>
      <c r="N64" s="8">
        <f>L64/t1_3!J115*100</f>
        <v>87.340785333964419</v>
      </c>
      <c r="O64" s="25">
        <v>2015</v>
      </c>
      <c r="P64" s="13">
        <v>5.5476049999999999</v>
      </c>
      <c r="Q64" s="6">
        <v>16</v>
      </c>
      <c r="R64" s="8">
        <f>P64/t1_3!M115*100</f>
        <v>96.066499790900224</v>
      </c>
      <c r="S64" s="8">
        <f t="shared" si="0"/>
        <v>78.499097365904575</v>
      </c>
    </row>
    <row r="65" spans="3:19" x14ac:dyDescent="0.35">
      <c r="C65" s="2">
        <v>2016</v>
      </c>
      <c r="D65" s="35">
        <v>402.16090000000003</v>
      </c>
      <c r="E65" s="6">
        <v>13664</v>
      </c>
      <c r="F65" s="8">
        <f>D65/t1_3!D116*100</f>
        <v>23.561266714043754</v>
      </c>
      <c r="G65" s="2">
        <v>2016</v>
      </c>
      <c r="H65" s="35">
        <v>1.8844030000000001</v>
      </c>
      <c r="I65" s="6">
        <v>71</v>
      </c>
      <c r="J65" s="8">
        <f>H65/t1_3!G116*100</f>
        <v>50.402303031729545</v>
      </c>
      <c r="K65" s="6">
        <v>2016</v>
      </c>
      <c r="L65" s="13">
        <v>1.415737</v>
      </c>
      <c r="M65" s="6">
        <v>3</v>
      </c>
      <c r="N65" s="8">
        <f>L65/t1_3!J116*100</f>
        <v>89.723598711441312</v>
      </c>
      <c r="O65" s="42">
        <v>2016</v>
      </c>
      <c r="P65" s="13">
        <v>0</v>
      </c>
      <c r="Q65" s="6">
        <v>0</v>
      </c>
      <c r="R65" s="7"/>
      <c r="S65" s="8">
        <f t="shared" si="0"/>
        <v>0</v>
      </c>
    </row>
    <row r="66" spans="3:19" x14ac:dyDescent="0.35">
      <c r="C66" s="2">
        <v>2017</v>
      </c>
      <c r="D66" s="35">
        <v>490.8415</v>
      </c>
      <c r="E66" s="6">
        <v>13373</v>
      </c>
      <c r="F66" s="8">
        <f>D66/t1_3!D117*100</f>
        <v>15.905329811644064</v>
      </c>
      <c r="G66" s="2">
        <v>2017</v>
      </c>
      <c r="H66" s="35">
        <v>4.1853509999999998</v>
      </c>
      <c r="I66" s="6">
        <v>57</v>
      </c>
      <c r="J66" s="8">
        <f>H66/t1_3!G117*100</f>
        <v>73.075856679271553</v>
      </c>
      <c r="K66" s="6">
        <v>2017</v>
      </c>
      <c r="L66" s="13">
        <v>1.969449</v>
      </c>
      <c r="M66" s="6">
        <v>7</v>
      </c>
      <c r="N66" s="8">
        <f>L66/t1_3!J117*100</f>
        <v>95.221585085191549</v>
      </c>
      <c r="O66" s="25">
        <v>2017</v>
      </c>
      <c r="P66" s="13">
        <v>1.409449</v>
      </c>
      <c r="Q66" s="6">
        <v>4</v>
      </c>
      <c r="R66" s="8">
        <f>P66/t1_3!M117*100</f>
        <v>97.724080167846054</v>
      </c>
      <c r="S66" s="8">
        <f t="shared" si="0"/>
        <v>33.675765784040571</v>
      </c>
    </row>
    <row r="67" spans="3:19" x14ac:dyDescent="0.35">
      <c r="C67" s="2">
        <v>2018</v>
      </c>
      <c r="D67" s="35">
        <v>498.0401</v>
      </c>
      <c r="E67" s="6">
        <v>18478</v>
      </c>
      <c r="F67" s="8">
        <f>D67/t1_3!D118*100</f>
        <v>19.003115038953251</v>
      </c>
      <c r="G67" s="2">
        <v>2018</v>
      </c>
      <c r="H67" s="35">
        <v>1.839018</v>
      </c>
      <c r="I67" s="6">
        <v>58</v>
      </c>
      <c r="J67" s="8">
        <f>H67/t1_3!G118*100</f>
        <v>23.878066464252587</v>
      </c>
      <c r="K67" s="6">
        <v>2018</v>
      </c>
      <c r="L67" s="13">
        <v>1.1518120000000001</v>
      </c>
      <c r="M67" s="6">
        <v>4</v>
      </c>
      <c r="N67" s="8">
        <f>L67/t1_3!J118*100</f>
        <v>95.127472623675573</v>
      </c>
      <c r="O67" s="25">
        <v>2018</v>
      </c>
      <c r="P67" s="13">
        <v>1.102312</v>
      </c>
      <c r="Q67" s="6">
        <v>2</v>
      </c>
      <c r="R67" s="8">
        <f>P67/t1_3!M118*100</f>
        <v>100</v>
      </c>
      <c r="S67" s="8">
        <f t="shared" si="0"/>
        <v>59.9402507207651</v>
      </c>
    </row>
    <row r="68" spans="3:19" x14ac:dyDescent="0.35">
      <c r="C68" s="2">
        <v>2019</v>
      </c>
      <c r="D68" s="35">
        <v>462.55279999999999</v>
      </c>
      <c r="E68" s="6">
        <v>15506</v>
      </c>
      <c r="F68" s="8">
        <f>D68/t1_3!D119*100</f>
        <v>18.50398460324185</v>
      </c>
      <c r="G68" s="2">
        <v>2019</v>
      </c>
      <c r="H68" s="35">
        <v>3.1157189999999999</v>
      </c>
      <c r="I68" s="6">
        <v>62</v>
      </c>
      <c r="J68" s="8">
        <f>H68/t1_3!G119*100</f>
        <v>66.397847629195525</v>
      </c>
      <c r="K68" s="6">
        <v>2019</v>
      </c>
      <c r="L68" s="13">
        <v>2.5213899999999998</v>
      </c>
      <c r="M68" s="6">
        <v>3</v>
      </c>
      <c r="N68" s="8">
        <f>L68/t1_3!J119*100</f>
        <v>100</v>
      </c>
      <c r="O68" s="25">
        <v>2019</v>
      </c>
      <c r="P68" s="13">
        <v>2.4859619999999998</v>
      </c>
      <c r="Q68" s="6">
        <v>2</v>
      </c>
      <c r="R68" s="8">
        <f>P68/t1_3!M119*100</f>
        <v>100</v>
      </c>
      <c r="S68" s="8">
        <f t="shared" si="0"/>
        <v>79.787747226242161</v>
      </c>
    </row>
    <row r="69" spans="3:19" x14ac:dyDescent="0.35">
      <c r="C69" s="2">
        <v>2020</v>
      </c>
      <c r="D69" s="35">
        <v>481.21820000000002</v>
      </c>
      <c r="E69" s="6">
        <v>12394</v>
      </c>
      <c r="F69" s="8">
        <f>D69/t1_3!D120*100</f>
        <v>18.783740266452035</v>
      </c>
      <c r="G69" s="2">
        <v>2020</v>
      </c>
      <c r="H69" s="35">
        <v>10.20965</v>
      </c>
      <c r="I69" s="6">
        <v>37</v>
      </c>
      <c r="J69" s="8">
        <f>H69/t1_3!G120*100</f>
        <v>83.274403050508766</v>
      </c>
      <c r="K69" s="6">
        <v>2020</v>
      </c>
      <c r="L69" s="13">
        <v>9.3422000000000001</v>
      </c>
      <c r="M69" s="6">
        <v>4</v>
      </c>
      <c r="N69" s="8">
        <f>L69/t1_3!J120*100</f>
        <v>97.91497552440039</v>
      </c>
      <c r="O69" s="25">
        <v>2020</v>
      </c>
      <c r="P69" s="13">
        <v>9.3422000000000001</v>
      </c>
      <c r="Q69" s="6">
        <v>2</v>
      </c>
      <c r="R69" s="8">
        <f>P69/t1_3!M120*100</f>
        <v>98.687417834870601</v>
      </c>
      <c r="S69" s="8">
        <f t="shared" si="0"/>
        <v>91.503626471034764</v>
      </c>
    </row>
    <row r="70" spans="3:19" x14ac:dyDescent="0.35">
      <c r="C70" s="2">
        <v>2021</v>
      </c>
      <c r="D70" s="35">
        <v>535.44349999999997</v>
      </c>
      <c r="E70" s="6">
        <v>12822</v>
      </c>
      <c r="F70" s="8">
        <f>D70/t1_3!D121*100</f>
        <v>15.094195746849687</v>
      </c>
      <c r="G70" s="2">
        <v>2021</v>
      </c>
      <c r="H70" s="35">
        <v>1.3123199999999999</v>
      </c>
      <c r="I70" s="6">
        <v>30</v>
      </c>
      <c r="J70" s="8">
        <f>H70/t1_3!G121*100</f>
        <v>56.61083030684474</v>
      </c>
      <c r="K70" s="6">
        <v>2021</v>
      </c>
      <c r="L70" s="13">
        <v>0.75700000000000001</v>
      </c>
      <c r="M70" s="6">
        <v>2</v>
      </c>
      <c r="N70" s="8">
        <f>L70/t1_3!J121*100</f>
        <v>92.690094281866052</v>
      </c>
      <c r="O70" s="25">
        <v>2021</v>
      </c>
      <c r="P70" s="13">
        <v>0.75700000000000001</v>
      </c>
      <c r="Q70" s="6">
        <v>2</v>
      </c>
      <c r="R70" s="8">
        <f>P70/t1_3!M121*100</f>
        <v>92.690094281866052</v>
      </c>
      <c r="S70" s="8">
        <f t="shared" si="0"/>
        <v>57.684101438673494</v>
      </c>
    </row>
    <row r="71" spans="3:19" x14ac:dyDescent="0.35">
      <c r="C71" s="2">
        <v>2022</v>
      </c>
      <c r="D71" s="35">
        <v>456.79349999999999</v>
      </c>
      <c r="E71" s="6">
        <v>12002</v>
      </c>
      <c r="F71" s="8">
        <f>D71/t1_3!D122*100</f>
        <v>15.28421925404052</v>
      </c>
      <c r="G71" s="2">
        <v>2022</v>
      </c>
      <c r="H71" s="35">
        <v>3.7502439999999999</v>
      </c>
      <c r="I71" s="6">
        <v>39</v>
      </c>
      <c r="J71" s="8">
        <f>H71/t1_3!G122*100</f>
        <v>68.053513074860518</v>
      </c>
      <c r="K71" s="6">
        <v>2022</v>
      </c>
      <c r="L71" s="13">
        <v>3.4231199999999999</v>
      </c>
      <c r="M71" s="6">
        <v>3</v>
      </c>
      <c r="N71" s="8">
        <f>L71/t1_3!J122*100</f>
        <v>97.355039077164605</v>
      </c>
      <c r="O71" s="25">
        <v>2022</v>
      </c>
      <c r="P71" s="13">
        <v>3.4231199999999999</v>
      </c>
      <c r="Q71" s="6">
        <v>3</v>
      </c>
      <c r="R71" s="8">
        <f>P71/t1_3!M122*100</f>
        <v>97.355039077164605</v>
      </c>
      <c r="S71" s="8">
        <f t="shared" si="0"/>
        <v>91.277260892891235</v>
      </c>
    </row>
    <row r="72" spans="3:19" x14ac:dyDescent="0.35">
      <c r="C72" s="16">
        <v>2023</v>
      </c>
      <c r="D72" s="36">
        <v>164.4753</v>
      </c>
      <c r="E72" s="6">
        <v>6879</v>
      </c>
      <c r="F72" s="8">
        <f>D72/t1_3!D123*100</f>
        <v>20.404734410798937</v>
      </c>
      <c r="G72" s="2">
        <v>2023</v>
      </c>
      <c r="H72" s="35">
        <v>2.2138499999999999</v>
      </c>
      <c r="I72" s="6">
        <v>16</v>
      </c>
      <c r="J72" s="8">
        <f>H72/t1_3!G123*100</f>
        <v>57.767804139784594</v>
      </c>
      <c r="K72" s="6">
        <v>2023</v>
      </c>
      <c r="L72" s="13">
        <v>2.012</v>
      </c>
      <c r="M72" s="6">
        <v>1</v>
      </c>
      <c r="N72" s="8">
        <f>L72/t1_3!J123*100</f>
        <v>100</v>
      </c>
      <c r="O72" s="25">
        <v>2023</v>
      </c>
      <c r="P72" s="13">
        <v>2.012</v>
      </c>
      <c r="Q72" s="6">
        <v>1</v>
      </c>
      <c r="R72" s="8">
        <f>P72/t1_3!M123*100</f>
        <v>100</v>
      </c>
      <c r="S72" s="8">
        <f t="shared" si="0"/>
        <v>90.882399439889795</v>
      </c>
    </row>
    <row r="73" spans="3:19" x14ac:dyDescent="0.35">
      <c r="C73" s="6"/>
      <c r="D73" s="37">
        <f>SUM(D60:D72)</f>
        <v>5723.3465999999999</v>
      </c>
      <c r="E73" s="7"/>
      <c r="F73" s="8">
        <f>D73/t1_3!D124*100</f>
        <v>21.216942739106248</v>
      </c>
      <c r="G73" s="2"/>
      <c r="H73" s="9">
        <f>SUM(H60:H72)</f>
        <v>44.423815500000003</v>
      </c>
      <c r="I73" s="7"/>
      <c r="J73" s="8"/>
      <c r="K73" s="6"/>
      <c r="L73" s="12"/>
      <c r="M73" s="7"/>
      <c r="N73" s="8"/>
      <c r="O73" s="25"/>
      <c r="P73" s="12"/>
      <c r="Q73" s="7"/>
      <c r="R73" s="8"/>
      <c r="S73" s="8"/>
    </row>
    <row r="74" spans="3:19" x14ac:dyDescent="0.35">
      <c r="C74" s="6" t="s">
        <v>3</v>
      </c>
      <c r="D74" s="38">
        <v>8439.5789999999997</v>
      </c>
      <c r="E74" s="6">
        <v>242898</v>
      </c>
      <c r="F74" s="8">
        <f>D74/t1_3!D125*100</f>
        <v>23.641939531322791</v>
      </c>
      <c r="G74" s="2" t="s">
        <v>3</v>
      </c>
      <c r="H74" s="35">
        <v>48.772359999999999</v>
      </c>
      <c r="I74" s="6">
        <v>1504</v>
      </c>
      <c r="J74" s="8">
        <f>H74/t1_3!G125*100</f>
        <v>46.778743509127985</v>
      </c>
      <c r="K74" s="6" t="s">
        <v>3</v>
      </c>
      <c r="L74" s="13">
        <v>32.317219999999999</v>
      </c>
      <c r="M74" s="6">
        <v>88</v>
      </c>
      <c r="N74" s="8">
        <f>L74/t1_3!J125*100</f>
        <v>94.281394072655999</v>
      </c>
      <c r="O74" s="32" t="s">
        <v>3</v>
      </c>
      <c r="P74" s="13">
        <v>30.097020000000001</v>
      </c>
      <c r="Q74" s="6">
        <v>47</v>
      </c>
      <c r="R74" s="8">
        <f>P74/t1_3!M125*100</f>
        <v>97.461697160734133</v>
      </c>
      <c r="S74" s="8">
        <f>P74/H73*100</f>
        <v>67.749741127031285</v>
      </c>
    </row>
    <row r="75" spans="3:19" x14ac:dyDescent="0.35">
      <c r="C75" s="6"/>
      <c r="D75" s="37"/>
      <c r="E75" s="7"/>
      <c r="F75" s="8"/>
      <c r="G75" s="2"/>
      <c r="H75" s="24"/>
      <c r="I75" s="7"/>
      <c r="J75" s="8"/>
      <c r="K75" s="6"/>
      <c r="L75" s="7"/>
      <c r="M75" s="7"/>
      <c r="N75" s="8"/>
      <c r="O75" s="33"/>
      <c r="P75" s="7"/>
      <c r="Q75" s="7"/>
      <c r="R75" s="8"/>
      <c r="S75" s="8"/>
    </row>
    <row r="76" spans="3:19" x14ac:dyDescent="0.35">
      <c r="C76" t="s">
        <v>8</v>
      </c>
      <c r="R76" s="10"/>
    </row>
    <row r="81" spans="3:6" x14ac:dyDescent="0.35">
      <c r="C81" t="s">
        <v>177</v>
      </c>
    </row>
    <row r="82" spans="3:6" x14ac:dyDescent="0.35">
      <c r="C82" s="2" t="s">
        <v>112</v>
      </c>
      <c r="D82" s="2" t="s">
        <v>16</v>
      </c>
      <c r="E82" s="2" t="s">
        <v>17</v>
      </c>
      <c r="F82" s="2" t="s">
        <v>6</v>
      </c>
    </row>
    <row r="83" spans="3:6" x14ac:dyDescent="0.35">
      <c r="C83" s="2"/>
      <c r="D83" s="2"/>
      <c r="F83" s="3"/>
    </row>
    <row r="84" spans="3:6" x14ac:dyDescent="0.35">
      <c r="C84" s="2">
        <v>0</v>
      </c>
      <c r="D84" s="2">
        <v>0.1932489</v>
      </c>
      <c r="E84" s="2">
        <v>1.1475000000000001E-2</v>
      </c>
      <c r="F84" s="2">
        <v>1185</v>
      </c>
    </row>
    <row r="85" spans="3:6" x14ac:dyDescent="0.35">
      <c r="C85" s="2">
        <v>1</v>
      </c>
      <c r="D85" s="2">
        <v>0.30769229999999997</v>
      </c>
      <c r="E85" s="2">
        <v>4.8650400000000003E-2</v>
      </c>
      <c r="F85" s="2">
        <v>91</v>
      </c>
    </row>
    <row r="86" spans="3:6" x14ac:dyDescent="0.35">
      <c r="C86" s="2"/>
      <c r="D86" s="2"/>
      <c r="F86" s="3"/>
    </row>
    <row r="87" spans="3:6" x14ac:dyDescent="0.35">
      <c r="C87" s="2" t="s">
        <v>3</v>
      </c>
      <c r="D87" s="2">
        <v>0.2014107</v>
      </c>
      <c r="E87" s="2">
        <v>1.12318E-2</v>
      </c>
      <c r="F87" s="2">
        <v>1276</v>
      </c>
    </row>
    <row r="88" spans="3:6" x14ac:dyDescent="0.35">
      <c r="C88" s="2"/>
      <c r="D88" s="2"/>
      <c r="E88" s="4"/>
      <c r="F88" s="5"/>
    </row>
    <row r="89" spans="3:6" x14ac:dyDescent="0.35">
      <c r="C89" t="s">
        <v>178</v>
      </c>
    </row>
  </sheetData>
  <pageMargins left="0.7" right="0.7" top="0.75" bottom="0.75" header="0.3" footer="0.3"/>
  <ignoredErrors>
    <ignoredError sqref="H7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C019-DA90-46EA-A1AB-A0B1F919CC02}">
  <dimension ref="A1:K63"/>
  <sheetViews>
    <sheetView workbookViewId="0"/>
  </sheetViews>
  <sheetFormatPr defaultRowHeight="14.5" x14ac:dyDescent="0.35"/>
  <cols>
    <col min="1" max="1" width="4.6328125" customWidth="1"/>
    <col min="3" max="3" width="26.08984375" customWidth="1"/>
    <col min="4" max="4" width="22" customWidth="1"/>
    <col min="6" max="6" width="17.54296875" customWidth="1"/>
    <col min="10" max="10" width="11.36328125" customWidth="1"/>
    <col min="11" max="11" width="23.6328125" customWidth="1"/>
    <col min="12" max="12" width="12.7265625" customWidth="1"/>
  </cols>
  <sheetData>
    <row r="1" spans="1:6" x14ac:dyDescent="0.35">
      <c r="A1" t="s">
        <v>0</v>
      </c>
    </row>
    <row r="2" spans="1:6" x14ac:dyDescent="0.35">
      <c r="B2" s="57" t="s">
        <v>369</v>
      </c>
    </row>
    <row r="3" spans="1:6" x14ac:dyDescent="0.35">
      <c r="C3" t="s">
        <v>159</v>
      </c>
    </row>
    <row r="4" spans="1:6" x14ac:dyDescent="0.35">
      <c r="C4" t="s">
        <v>12</v>
      </c>
    </row>
    <row r="5" spans="1:6" x14ac:dyDescent="0.35">
      <c r="C5" t="s">
        <v>163</v>
      </c>
    </row>
    <row r="6" spans="1:6" x14ac:dyDescent="0.35">
      <c r="C6" t="s">
        <v>164</v>
      </c>
    </row>
    <row r="7" spans="1:6" x14ac:dyDescent="0.35">
      <c r="C7" t="s">
        <v>165</v>
      </c>
    </row>
    <row r="8" spans="1:6" x14ac:dyDescent="0.35">
      <c r="C8" t="s">
        <v>166</v>
      </c>
    </row>
    <row r="9" spans="1:6" x14ac:dyDescent="0.35">
      <c r="C9" t="s">
        <v>15</v>
      </c>
    </row>
    <row r="10" spans="1:6" x14ac:dyDescent="0.35">
      <c r="C10" t="s">
        <v>167</v>
      </c>
    </row>
    <row r="11" spans="1:6" x14ac:dyDescent="0.35">
      <c r="C11" t="s">
        <v>387</v>
      </c>
    </row>
    <row r="12" spans="1:6" x14ac:dyDescent="0.35">
      <c r="C12" t="s">
        <v>168</v>
      </c>
    </row>
    <row r="14" spans="1:6" x14ac:dyDescent="0.35">
      <c r="C14" t="s">
        <v>157</v>
      </c>
    </row>
    <row r="15" spans="1:6" x14ac:dyDescent="0.35">
      <c r="C15" s="7"/>
      <c r="D15" s="7" t="s">
        <v>9</v>
      </c>
      <c r="E15" s="7"/>
      <c r="F15" s="7"/>
    </row>
    <row r="16" spans="1:6" x14ac:dyDescent="0.35">
      <c r="C16" s="2"/>
      <c r="D16" s="46"/>
      <c r="E16" s="46"/>
      <c r="F16" s="47"/>
    </row>
    <row r="17" spans="3:6" ht="16" customHeight="1" x14ac:dyDescent="0.35">
      <c r="C17" s="2" t="s">
        <v>158</v>
      </c>
      <c r="D17" s="2">
        <v>0</v>
      </c>
      <c r="E17" s="2">
        <v>1</v>
      </c>
      <c r="F17" s="2" t="s">
        <v>3</v>
      </c>
    </row>
    <row r="18" spans="3:6" x14ac:dyDescent="0.35">
      <c r="C18" s="2"/>
      <c r="D18" s="2"/>
      <c r="F18" s="3"/>
    </row>
    <row r="19" spans="3:6" x14ac:dyDescent="0.35">
      <c r="C19" s="2">
        <v>0</v>
      </c>
      <c r="D19" s="2">
        <v>190536</v>
      </c>
      <c r="E19" s="2">
        <v>32</v>
      </c>
      <c r="F19" s="2">
        <v>190568</v>
      </c>
    </row>
    <row r="20" spans="3:6" x14ac:dyDescent="0.35">
      <c r="C20" s="2">
        <v>1</v>
      </c>
      <c r="D20" s="2">
        <v>0</v>
      </c>
      <c r="E20" s="2">
        <v>48</v>
      </c>
      <c r="F20" s="2">
        <v>48</v>
      </c>
    </row>
    <row r="21" spans="3:6" x14ac:dyDescent="0.35">
      <c r="C21" s="2"/>
      <c r="D21" s="2"/>
      <c r="F21" s="3"/>
    </row>
    <row r="22" spans="3:6" x14ac:dyDescent="0.35">
      <c r="C22" s="2" t="s">
        <v>3</v>
      </c>
      <c r="D22" s="2">
        <v>190536</v>
      </c>
      <c r="E22" s="2">
        <v>80</v>
      </c>
      <c r="F22" s="2">
        <v>1906</v>
      </c>
    </row>
    <row r="23" spans="3:6" x14ac:dyDescent="0.35">
      <c r="C23" t="s">
        <v>13</v>
      </c>
      <c r="D23" s="9">
        <f>(E20+1)/(E19+1)</f>
        <v>1.4848484848484849</v>
      </c>
    </row>
    <row r="26" spans="3:6" x14ac:dyDescent="0.35">
      <c r="C26" t="s">
        <v>162</v>
      </c>
      <c r="F26" s="10"/>
    </row>
    <row r="27" spans="3:6" x14ac:dyDescent="0.35">
      <c r="C27" t="s">
        <v>160</v>
      </c>
      <c r="F27" s="10"/>
    </row>
    <row r="28" spans="3:6" x14ac:dyDescent="0.35">
      <c r="F28" s="10"/>
    </row>
    <row r="29" spans="3:6" x14ac:dyDescent="0.35">
      <c r="C29" t="s">
        <v>161</v>
      </c>
      <c r="F29" s="10"/>
    </row>
    <row r="30" spans="3:6" x14ac:dyDescent="0.35">
      <c r="F30" s="10"/>
    </row>
    <row r="31" spans="3:6" x14ac:dyDescent="0.35">
      <c r="F31" s="10"/>
    </row>
    <row r="32" spans="3:6" x14ac:dyDescent="0.35">
      <c r="C32" t="s">
        <v>169</v>
      </c>
    </row>
    <row r="33" spans="3:11" x14ac:dyDescent="0.35">
      <c r="C33" s="7"/>
      <c r="D33" s="7"/>
      <c r="E33" s="7" t="s">
        <v>13</v>
      </c>
      <c r="F33" s="7" t="s">
        <v>14</v>
      </c>
    </row>
    <row r="34" spans="3:11" x14ac:dyDescent="0.35">
      <c r="C34" s="7" t="s">
        <v>10</v>
      </c>
      <c r="D34" s="7" t="s">
        <v>174</v>
      </c>
      <c r="E34" s="7">
        <v>0.49</v>
      </c>
      <c r="F34" s="8">
        <f>E34/E34*100</f>
        <v>100</v>
      </c>
      <c r="K34" t="s">
        <v>201</v>
      </c>
    </row>
    <row r="35" spans="3:11" x14ac:dyDescent="0.35">
      <c r="C35" s="7"/>
      <c r="D35" s="7" t="s">
        <v>175</v>
      </c>
      <c r="E35" s="7">
        <v>0.68</v>
      </c>
      <c r="F35" s="8">
        <f>E35/E34*100</f>
        <v>138.77551020408166</v>
      </c>
    </row>
    <row r="36" spans="3:11" x14ac:dyDescent="0.35">
      <c r="C36" s="7" t="s">
        <v>11</v>
      </c>
      <c r="D36" s="7" t="s">
        <v>174</v>
      </c>
      <c r="E36" s="7">
        <v>0.71</v>
      </c>
      <c r="F36" s="8">
        <f>E36/E36*100</f>
        <v>100</v>
      </c>
    </row>
    <row r="37" spans="3:11" x14ac:dyDescent="0.35">
      <c r="C37" s="7"/>
      <c r="D37" s="7" t="s">
        <v>171</v>
      </c>
      <c r="E37" s="12">
        <v>0.6</v>
      </c>
      <c r="F37" s="7"/>
    </row>
    <row r="38" spans="3:11" x14ac:dyDescent="0.35">
      <c r="C38" s="7"/>
      <c r="D38" s="7" t="s">
        <v>175</v>
      </c>
      <c r="E38" s="7">
        <v>1.63</v>
      </c>
      <c r="F38" s="8">
        <f>E38/E36*100</f>
        <v>229.57746478873241</v>
      </c>
    </row>
    <row r="39" spans="3:11" x14ac:dyDescent="0.35">
      <c r="C39" s="7"/>
      <c r="D39" s="7" t="s">
        <v>172</v>
      </c>
      <c r="E39" s="7">
        <v>1.35</v>
      </c>
      <c r="F39" s="8">
        <f>E39/E36*100</f>
        <v>190.14084507042256</v>
      </c>
    </row>
    <row r="40" spans="3:11" x14ac:dyDescent="0.35">
      <c r="C40" s="7"/>
      <c r="D40" s="7" t="s">
        <v>176</v>
      </c>
      <c r="E40" s="7">
        <v>1.91</v>
      </c>
      <c r="F40" s="8">
        <f>E40/E36*100</f>
        <v>269.01408450704224</v>
      </c>
    </row>
    <row r="41" spans="3:11" x14ac:dyDescent="0.35">
      <c r="C41" s="7"/>
      <c r="D41" s="7" t="s">
        <v>95</v>
      </c>
      <c r="E41" s="12">
        <f>D23</f>
        <v>1.4848484848484849</v>
      </c>
      <c r="F41" s="8">
        <f>E41/E36*100</f>
        <v>209.13358941527957</v>
      </c>
    </row>
    <row r="42" spans="3:11" x14ac:dyDescent="0.35">
      <c r="F42" s="10"/>
    </row>
    <row r="43" spans="3:11" x14ac:dyDescent="0.35">
      <c r="C43" t="s">
        <v>173</v>
      </c>
    </row>
    <row r="54" spans="3:11" x14ac:dyDescent="0.35">
      <c r="K54" t="s">
        <v>173</v>
      </c>
    </row>
    <row r="55" spans="3:11" x14ac:dyDescent="0.35">
      <c r="C55" t="s">
        <v>180</v>
      </c>
    </row>
    <row r="56" spans="3:11" x14ac:dyDescent="0.35">
      <c r="C56" s="6" t="s">
        <v>112</v>
      </c>
      <c r="D56" s="6" t="s">
        <v>16</v>
      </c>
      <c r="E56" s="6" t="s">
        <v>17</v>
      </c>
      <c r="F56" s="6" t="s">
        <v>181</v>
      </c>
      <c r="G56" s="6" t="s">
        <v>6</v>
      </c>
      <c r="K56" t="s">
        <v>202</v>
      </c>
    </row>
    <row r="57" spans="3:11" x14ac:dyDescent="0.35">
      <c r="C57" s="6"/>
      <c r="D57" s="6"/>
      <c r="E57" s="7"/>
      <c r="F57" s="7"/>
      <c r="G57" s="7"/>
    </row>
    <row r="58" spans="3:11" x14ac:dyDescent="0.35">
      <c r="C58" s="6" t="s">
        <v>183</v>
      </c>
      <c r="D58" s="49">
        <v>0.1932489</v>
      </c>
      <c r="E58" s="49">
        <v>1.1475000000000001E-2</v>
      </c>
      <c r="F58" s="50">
        <f>E58*1.96</f>
        <v>2.2491000000000001E-2</v>
      </c>
      <c r="G58" s="6">
        <v>1185</v>
      </c>
    </row>
    <row r="59" spans="3:11" x14ac:dyDescent="0.35">
      <c r="C59" s="6" t="s">
        <v>170</v>
      </c>
      <c r="D59" s="49">
        <v>0.30769229999999997</v>
      </c>
      <c r="E59" s="49">
        <v>4.8650400000000003E-2</v>
      </c>
      <c r="F59" s="50">
        <f>E59*1.96</f>
        <v>9.5354783999999998E-2</v>
      </c>
      <c r="G59" s="6">
        <v>91</v>
      </c>
    </row>
    <row r="60" spans="3:11" x14ac:dyDescent="0.35">
      <c r="C60" s="6" t="s">
        <v>95</v>
      </c>
      <c r="D60" s="49">
        <v>0.42</v>
      </c>
      <c r="E60" s="50"/>
      <c r="F60" s="50"/>
      <c r="G60" s="7"/>
    </row>
    <row r="61" spans="3:11" x14ac:dyDescent="0.35">
      <c r="C61" s="6" t="s">
        <v>3</v>
      </c>
      <c r="D61" s="49">
        <v>0.2014107</v>
      </c>
      <c r="E61" s="49">
        <v>1.12318E-2</v>
      </c>
      <c r="F61" s="50">
        <f>E61*1.96</f>
        <v>2.2014328E-2</v>
      </c>
      <c r="G61" s="6">
        <v>1276</v>
      </c>
    </row>
    <row r="62" spans="3:11" x14ac:dyDescent="0.35">
      <c r="C62" s="6"/>
      <c r="D62" s="6"/>
      <c r="E62" s="7"/>
      <c r="F62" s="7"/>
      <c r="G62" s="7"/>
    </row>
    <row r="63" spans="3:11" x14ac:dyDescent="0.35">
      <c r="C63" t="s">
        <v>182</v>
      </c>
    </row>
  </sheetData>
  <pageMargins left="0.7" right="0.7" top="0.75" bottom="0.75" header="0.3" footer="0.3"/>
  <ignoredErrors>
    <ignoredError sqref="F35:F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6CC79-4B07-4640-AE87-7CB2F4FAD14B}">
  <dimension ref="A1:H197"/>
  <sheetViews>
    <sheetView workbookViewId="0"/>
  </sheetViews>
  <sheetFormatPr defaultRowHeight="14.5" x14ac:dyDescent="0.35"/>
  <cols>
    <col min="1" max="1" width="5.1796875" customWidth="1"/>
    <col min="4" max="4" width="11.6328125" customWidth="1"/>
    <col min="5" max="5" width="12.36328125" bestFit="1" customWidth="1"/>
    <col min="6" max="6" width="13.81640625" customWidth="1"/>
    <col min="7" max="7" width="9.36328125" bestFit="1" customWidth="1"/>
  </cols>
  <sheetData>
    <row r="1" spans="1:8" x14ac:dyDescent="0.35">
      <c r="A1" t="s">
        <v>0</v>
      </c>
    </row>
    <row r="2" spans="1:8" x14ac:dyDescent="0.35">
      <c r="B2" s="57" t="s">
        <v>370</v>
      </c>
    </row>
    <row r="3" spans="1:8" x14ac:dyDescent="0.35">
      <c r="C3" t="s">
        <v>184</v>
      </c>
    </row>
    <row r="4" spans="1:8" x14ac:dyDescent="0.35">
      <c r="C4" t="s">
        <v>214</v>
      </c>
    </row>
    <row r="5" spans="1:8" x14ac:dyDescent="0.35">
      <c r="C5" t="s">
        <v>204</v>
      </c>
    </row>
    <row r="6" spans="1:8" x14ac:dyDescent="0.35">
      <c r="C6" t="s">
        <v>215</v>
      </c>
    </row>
    <row r="7" spans="1:8" x14ac:dyDescent="0.35">
      <c r="C7" t="s">
        <v>216</v>
      </c>
    </row>
    <row r="8" spans="1:8" x14ac:dyDescent="0.35">
      <c r="C8" t="s">
        <v>217</v>
      </c>
    </row>
    <row r="9" spans="1:8" x14ac:dyDescent="0.35">
      <c r="C9" t="s">
        <v>209</v>
      </c>
    </row>
    <row r="10" spans="1:8" x14ac:dyDescent="0.35">
      <c r="C10" t="s">
        <v>210</v>
      </c>
    </row>
    <row r="11" spans="1:8" x14ac:dyDescent="0.35">
      <c r="C11" t="s">
        <v>218</v>
      </c>
    </row>
    <row r="12" spans="1:8" x14ac:dyDescent="0.35">
      <c r="C12" t="s">
        <v>219</v>
      </c>
    </row>
    <row r="13" spans="1:8" x14ac:dyDescent="0.35">
      <c r="C13" t="s">
        <v>220</v>
      </c>
    </row>
    <row r="14" spans="1:8" x14ac:dyDescent="0.35">
      <c r="C14" t="s">
        <v>221</v>
      </c>
    </row>
    <row r="15" spans="1:8" x14ac:dyDescent="0.35">
      <c r="C15" t="s">
        <v>206</v>
      </c>
      <c r="D15" s="11"/>
      <c r="E15" s="11"/>
      <c r="F15" s="11"/>
      <c r="G15" s="11"/>
      <c r="H15" s="11"/>
    </row>
    <row r="16" spans="1:8" x14ac:dyDescent="0.35">
      <c r="C16" t="s">
        <v>222</v>
      </c>
      <c r="D16" s="11"/>
      <c r="E16" s="11"/>
      <c r="F16" s="11"/>
      <c r="G16" s="11"/>
      <c r="H16" s="11"/>
    </row>
    <row r="17" spans="3:8" x14ac:dyDescent="0.35">
      <c r="C17" t="s">
        <v>223</v>
      </c>
      <c r="D17" s="11"/>
      <c r="E17" s="11"/>
      <c r="F17" s="11"/>
      <c r="G17" s="11"/>
      <c r="H17" s="11"/>
    </row>
    <row r="18" spans="3:8" x14ac:dyDescent="0.35">
      <c r="C18" t="s">
        <v>207</v>
      </c>
      <c r="D18" s="11"/>
      <c r="E18" s="11"/>
      <c r="F18" s="11"/>
      <c r="G18" s="11"/>
      <c r="H18" s="11"/>
    </row>
    <row r="19" spans="3:8" x14ac:dyDescent="0.35">
      <c r="C19" t="s">
        <v>208</v>
      </c>
      <c r="D19" s="11"/>
      <c r="E19" s="11"/>
      <c r="F19" s="11"/>
      <c r="G19" s="11"/>
      <c r="H19" s="11"/>
    </row>
    <row r="20" spans="3:8" x14ac:dyDescent="0.35">
      <c r="C20" t="s">
        <v>225</v>
      </c>
      <c r="D20" s="11"/>
      <c r="E20" s="11"/>
      <c r="F20" s="11"/>
      <c r="G20" s="11"/>
      <c r="H20" s="11"/>
    </row>
    <row r="21" spans="3:8" x14ac:dyDescent="0.35">
      <c r="C21" t="s">
        <v>346</v>
      </c>
      <c r="D21" s="11"/>
      <c r="E21" s="11"/>
      <c r="F21" s="11"/>
      <c r="G21" s="11"/>
      <c r="H21" s="11"/>
    </row>
    <row r="22" spans="3:8" x14ac:dyDescent="0.35">
      <c r="C22" t="s">
        <v>331</v>
      </c>
      <c r="D22" s="11"/>
      <c r="E22" s="11"/>
      <c r="F22" s="11"/>
      <c r="G22" s="11"/>
      <c r="H22" s="11"/>
    </row>
    <row r="23" spans="3:8" x14ac:dyDescent="0.35">
      <c r="C23" t="s">
        <v>332</v>
      </c>
      <c r="D23" s="11"/>
      <c r="E23" s="11"/>
      <c r="F23" s="11"/>
      <c r="G23" s="11"/>
      <c r="H23" s="11"/>
    </row>
    <row r="24" spans="3:8" x14ac:dyDescent="0.35">
      <c r="C24" t="s">
        <v>257</v>
      </c>
      <c r="D24" s="11"/>
      <c r="E24" s="11"/>
      <c r="F24" s="11"/>
      <c r="G24" s="11"/>
      <c r="H24" s="11"/>
    </row>
    <row r="25" spans="3:8" x14ac:dyDescent="0.35">
      <c r="C25" t="s">
        <v>226</v>
      </c>
      <c r="D25" s="11"/>
      <c r="E25" s="11"/>
      <c r="F25" s="11"/>
      <c r="G25" s="11"/>
      <c r="H25" s="11"/>
    </row>
    <row r="26" spans="3:8" x14ac:dyDescent="0.35">
      <c r="C26" t="s">
        <v>340</v>
      </c>
      <c r="D26" s="11"/>
      <c r="E26" s="11"/>
      <c r="F26" s="11"/>
      <c r="G26" s="11"/>
      <c r="H26" s="11"/>
    </row>
    <row r="27" spans="3:8" x14ac:dyDescent="0.35">
      <c r="C27" s="53" t="s">
        <v>227</v>
      </c>
      <c r="D27" s="11"/>
      <c r="E27" s="11"/>
      <c r="F27" s="11"/>
      <c r="G27" s="11"/>
      <c r="H27" s="11"/>
    </row>
    <row r="28" spans="3:8" x14ac:dyDescent="0.35">
      <c r="C28" t="s">
        <v>348</v>
      </c>
      <c r="D28" s="11"/>
      <c r="E28" s="11"/>
      <c r="F28" s="11"/>
      <c r="G28" s="11"/>
      <c r="H28" s="11"/>
    </row>
    <row r="29" spans="3:8" x14ac:dyDescent="0.35">
      <c r="D29" s="11"/>
      <c r="E29" s="11"/>
      <c r="F29" s="11"/>
      <c r="G29" s="11"/>
      <c r="H29" s="11"/>
    </row>
    <row r="30" spans="3:8" x14ac:dyDescent="0.35">
      <c r="C30" t="s">
        <v>199</v>
      </c>
      <c r="D30" s="11"/>
      <c r="E30" s="11"/>
    </row>
    <row r="31" spans="3:8" x14ac:dyDescent="0.35">
      <c r="C31" s="51" t="s">
        <v>185</v>
      </c>
      <c r="D31" s="11"/>
      <c r="E31" s="11"/>
    </row>
    <row r="32" spans="3:8" x14ac:dyDescent="0.35">
      <c r="C32" s="51" t="s">
        <v>186</v>
      </c>
      <c r="D32" s="11"/>
    </row>
    <row r="33" spans="3:8" x14ac:dyDescent="0.35">
      <c r="C33" s="51" t="s">
        <v>187</v>
      </c>
      <c r="E33" s="11"/>
    </row>
    <row r="34" spans="3:8" x14ac:dyDescent="0.35">
      <c r="C34" s="51" t="s">
        <v>188</v>
      </c>
      <c r="D34" s="11"/>
    </row>
    <row r="35" spans="3:8" x14ac:dyDescent="0.35">
      <c r="C35" s="51" t="s">
        <v>189</v>
      </c>
      <c r="D35" s="11"/>
      <c r="E35" s="11"/>
      <c r="F35" s="11"/>
    </row>
    <row r="36" spans="3:8" x14ac:dyDescent="0.35">
      <c r="C36" s="51" t="s">
        <v>188</v>
      </c>
      <c r="E36" s="11"/>
    </row>
    <row r="37" spans="3:8" x14ac:dyDescent="0.35">
      <c r="C37" s="51" t="s">
        <v>190</v>
      </c>
      <c r="E37" s="11"/>
      <c r="F37" s="11"/>
    </row>
    <row r="38" spans="3:8" x14ac:dyDescent="0.35">
      <c r="C38" s="51" t="s">
        <v>191</v>
      </c>
      <c r="D38" s="11"/>
    </row>
    <row r="39" spans="3:8" x14ac:dyDescent="0.35">
      <c r="C39" s="51" t="s">
        <v>192</v>
      </c>
      <c r="D39" s="11"/>
      <c r="E39" s="11"/>
      <c r="F39" s="11"/>
      <c r="G39" s="11"/>
    </row>
    <row r="40" spans="3:8" x14ac:dyDescent="0.35">
      <c r="C40" s="51" t="s">
        <v>188</v>
      </c>
      <c r="D40" s="11"/>
      <c r="E40" s="11"/>
    </row>
    <row r="41" spans="3:8" x14ac:dyDescent="0.35">
      <c r="C41" s="51" t="s">
        <v>193</v>
      </c>
      <c r="D41" s="11"/>
      <c r="E41" s="11"/>
      <c r="F41" s="11"/>
    </row>
    <row r="42" spans="3:8" x14ac:dyDescent="0.35">
      <c r="C42" s="51" t="s">
        <v>194</v>
      </c>
      <c r="D42" s="11"/>
    </row>
    <row r="43" spans="3:8" x14ac:dyDescent="0.35">
      <c r="C43" s="51" t="s">
        <v>195</v>
      </c>
      <c r="D43" s="11"/>
      <c r="E43" s="11"/>
      <c r="F43" s="11"/>
      <c r="G43" s="11"/>
      <c r="H43" s="11"/>
    </row>
    <row r="44" spans="3:8" x14ac:dyDescent="0.35">
      <c r="C44" s="51" t="s">
        <v>188</v>
      </c>
      <c r="D44" s="11"/>
      <c r="E44" s="11"/>
      <c r="F44" s="11"/>
    </row>
    <row r="45" spans="3:8" x14ac:dyDescent="0.35">
      <c r="C45" s="51" t="s">
        <v>196</v>
      </c>
      <c r="D45" s="11"/>
      <c r="E45" s="11"/>
      <c r="F45" s="11"/>
      <c r="G45" s="11"/>
    </row>
    <row r="46" spans="3:8" x14ac:dyDescent="0.35">
      <c r="C46" s="51" t="s">
        <v>197</v>
      </c>
    </row>
    <row r="47" spans="3:8" x14ac:dyDescent="0.35">
      <c r="C47" s="51" t="s">
        <v>198</v>
      </c>
    </row>
    <row r="48" spans="3:8" x14ac:dyDescent="0.35">
      <c r="C48" s="51" t="s">
        <v>188</v>
      </c>
    </row>
    <row r="50" spans="3:3" x14ac:dyDescent="0.35">
      <c r="C50" s="52" t="s">
        <v>200</v>
      </c>
    </row>
    <row r="52" spans="3:3" x14ac:dyDescent="0.35">
      <c r="C52" t="s">
        <v>203</v>
      </c>
    </row>
    <row r="74" spans="3:3" x14ac:dyDescent="0.35">
      <c r="C74" t="s">
        <v>205</v>
      </c>
    </row>
    <row r="97" spans="3:3" x14ac:dyDescent="0.35">
      <c r="C97" t="s">
        <v>224</v>
      </c>
    </row>
    <row r="120" spans="3:3" x14ac:dyDescent="0.35">
      <c r="C120" t="s">
        <v>341</v>
      </c>
    </row>
    <row r="144" spans="3:4" x14ac:dyDescent="0.35">
      <c r="C144" t="s">
        <v>344</v>
      </c>
      <c r="D144" t="s">
        <v>345</v>
      </c>
    </row>
    <row r="145" spans="3:7" x14ac:dyDescent="0.35">
      <c r="D145" s="14" t="s">
        <v>334</v>
      </c>
    </row>
    <row r="147" spans="3:7" x14ac:dyDescent="0.35">
      <c r="C147" t="s">
        <v>342</v>
      </c>
    </row>
    <row r="148" spans="3:7" x14ac:dyDescent="0.35">
      <c r="C148" t="s">
        <v>343</v>
      </c>
    </row>
    <row r="149" spans="3:7" x14ac:dyDescent="0.35">
      <c r="C149" t="s">
        <v>333</v>
      </c>
    </row>
    <row r="150" spans="3:7" x14ac:dyDescent="0.35">
      <c r="C150" t="s">
        <v>347</v>
      </c>
    </row>
    <row r="153" spans="3:7" x14ac:dyDescent="0.35">
      <c r="C153" t="s">
        <v>228</v>
      </c>
      <c r="D153" t="s">
        <v>229</v>
      </c>
    </row>
    <row r="155" spans="3:7" x14ac:dyDescent="0.35">
      <c r="C155" s="7"/>
      <c r="D155" s="7"/>
      <c r="E155" s="7" t="s">
        <v>230</v>
      </c>
      <c r="F155" s="7"/>
      <c r="G155" s="7"/>
    </row>
    <row r="156" spans="3:7" x14ac:dyDescent="0.35">
      <c r="C156" s="7"/>
      <c r="D156" s="7"/>
      <c r="E156" s="7"/>
      <c r="F156" s="7"/>
      <c r="G156" s="7"/>
    </row>
    <row r="157" spans="3:7" x14ac:dyDescent="0.35">
      <c r="C157" s="7"/>
      <c r="D157" s="7" t="s">
        <v>231</v>
      </c>
      <c r="E157" s="7" t="s">
        <v>232</v>
      </c>
      <c r="F157" s="7"/>
      <c r="G157" s="7"/>
    </row>
    <row r="158" spans="3:7" x14ac:dyDescent="0.35">
      <c r="C158" s="54">
        <v>0.01</v>
      </c>
      <c r="D158" s="55">
        <v>9.5999999999999992E-3</v>
      </c>
      <c r="E158" s="55">
        <v>1.2999999999999999E-5</v>
      </c>
      <c r="F158" s="7"/>
      <c r="G158" s="7"/>
    </row>
    <row r="159" spans="3:7" x14ac:dyDescent="0.35">
      <c r="C159" s="54">
        <v>0.05</v>
      </c>
      <c r="D159" s="55">
        <v>1.7999999999999999E-2</v>
      </c>
      <c r="E159" s="55">
        <v>1.4E-5</v>
      </c>
      <c r="F159" s="7"/>
      <c r="G159" s="7"/>
    </row>
    <row r="160" spans="3:7" x14ac:dyDescent="0.35">
      <c r="C160" s="54">
        <v>0.1</v>
      </c>
      <c r="D160" s="55">
        <v>0.39500000000000002</v>
      </c>
      <c r="E160" s="55">
        <v>1.6000000000000001E-4</v>
      </c>
      <c r="F160" s="7" t="s">
        <v>233</v>
      </c>
      <c r="G160" s="56" t="s">
        <v>234</v>
      </c>
    </row>
    <row r="161" spans="3:7" x14ac:dyDescent="0.35">
      <c r="C161" s="54">
        <v>0.25</v>
      </c>
      <c r="D161" s="55">
        <v>0.82</v>
      </c>
      <c r="E161" s="55">
        <v>4.3E-3</v>
      </c>
      <c r="F161" s="7" t="s">
        <v>235</v>
      </c>
      <c r="G161" s="56" t="s">
        <v>234</v>
      </c>
    </row>
    <row r="162" spans="3:7" x14ac:dyDescent="0.35">
      <c r="C162" s="7"/>
      <c r="D162" s="55"/>
      <c r="E162" s="55"/>
      <c r="F162" s="7"/>
      <c r="G162" s="7"/>
    </row>
    <row r="163" spans="3:7" x14ac:dyDescent="0.35">
      <c r="C163" s="54">
        <v>0.5</v>
      </c>
      <c r="D163" s="55">
        <v>2</v>
      </c>
      <c r="E163" s="55"/>
      <c r="F163" s="7" t="s">
        <v>236</v>
      </c>
      <c r="G163" s="7">
        <v>13.92127</v>
      </c>
    </row>
    <row r="164" spans="3:7" x14ac:dyDescent="0.35">
      <c r="C164" s="7"/>
      <c r="D164" s="55"/>
      <c r="E164" s="55" t="s">
        <v>237</v>
      </c>
      <c r="F164" s="7" t="s">
        <v>238</v>
      </c>
      <c r="G164" s="7">
        <v>51.725490000000001</v>
      </c>
    </row>
    <row r="165" spans="3:7" x14ac:dyDescent="0.35">
      <c r="C165" s="54">
        <v>0.75</v>
      </c>
      <c r="D165" s="55">
        <v>6.9</v>
      </c>
      <c r="E165" s="55">
        <v>880</v>
      </c>
      <c r="F165" s="7"/>
      <c r="G165" s="7"/>
    </row>
    <row r="166" spans="3:7" x14ac:dyDescent="0.35">
      <c r="C166" s="54">
        <v>0.9</v>
      </c>
      <c r="D166" s="55">
        <v>37</v>
      </c>
      <c r="E166" s="55">
        <v>891.42859999999996</v>
      </c>
      <c r="F166" s="7" t="s">
        <v>239</v>
      </c>
      <c r="G166" s="55">
        <v>2675.5259999999998</v>
      </c>
    </row>
    <row r="167" spans="3:7" x14ac:dyDescent="0.35">
      <c r="C167" s="54">
        <v>0.95</v>
      </c>
      <c r="D167" s="55">
        <v>58</v>
      </c>
      <c r="E167" s="55">
        <v>1300</v>
      </c>
      <c r="F167" s="7" t="s">
        <v>240</v>
      </c>
      <c r="G167" s="55">
        <v>14.244289999999999</v>
      </c>
    </row>
    <row r="168" spans="3:7" x14ac:dyDescent="0.35">
      <c r="C168" s="54">
        <v>0.99</v>
      </c>
      <c r="D168" s="55">
        <v>184.11760000000001</v>
      </c>
      <c r="E168" s="55">
        <v>1800</v>
      </c>
      <c r="F168" s="7" t="s">
        <v>241</v>
      </c>
      <c r="G168" s="55">
        <v>333.67829999999998</v>
      </c>
    </row>
    <row r="195" spans="3:4" x14ac:dyDescent="0.35">
      <c r="C195" t="s">
        <v>335</v>
      </c>
      <c r="D195" t="s">
        <v>334</v>
      </c>
    </row>
    <row r="196" spans="3:4" x14ac:dyDescent="0.35">
      <c r="C196" t="s">
        <v>337</v>
      </c>
      <c r="D196" t="s">
        <v>336</v>
      </c>
    </row>
    <row r="197" spans="3:4" x14ac:dyDescent="0.35">
      <c r="C197" t="s">
        <v>338</v>
      </c>
      <c r="D197" t="s">
        <v>339</v>
      </c>
    </row>
  </sheetData>
  <hyperlinks>
    <hyperlink ref="D145" r:id="rId1" xr:uid="{FC6C754A-D893-48C2-944A-5A61ADA24766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285D-6047-4703-867D-94A8D86E56F0}">
  <dimension ref="A1:K158"/>
  <sheetViews>
    <sheetView workbookViewId="0"/>
  </sheetViews>
  <sheetFormatPr defaultRowHeight="14.5" x14ac:dyDescent="0.35"/>
  <cols>
    <col min="1" max="1" width="5.1796875" customWidth="1"/>
  </cols>
  <sheetData>
    <row r="1" spans="1:3" x14ac:dyDescent="0.35">
      <c r="A1" t="s">
        <v>0</v>
      </c>
    </row>
    <row r="2" spans="1:3" x14ac:dyDescent="0.35">
      <c r="B2" s="57" t="s">
        <v>371</v>
      </c>
    </row>
    <row r="3" spans="1:3" x14ac:dyDescent="0.35">
      <c r="C3" t="s">
        <v>258</v>
      </c>
    </row>
    <row r="4" spans="1:3" x14ac:dyDescent="0.35">
      <c r="C4" t="s">
        <v>259</v>
      </c>
    </row>
    <row r="5" spans="1:3" x14ac:dyDescent="0.35">
      <c r="C5" t="s">
        <v>260</v>
      </c>
    </row>
    <row r="6" spans="1:3" x14ac:dyDescent="0.35">
      <c r="C6" t="s">
        <v>261</v>
      </c>
    </row>
    <row r="7" spans="1:3" x14ac:dyDescent="0.35">
      <c r="C7" t="s">
        <v>262</v>
      </c>
    </row>
    <row r="8" spans="1:3" x14ac:dyDescent="0.35">
      <c r="C8" t="s">
        <v>264</v>
      </c>
    </row>
    <row r="9" spans="1:3" x14ac:dyDescent="0.35">
      <c r="C9" t="s">
        <v>265</v>
      </c>
    </row>
    <row r="10" spans="1:3" x14ac:dyDescent="0.35">
      <c r="C10" t="s">
        <v>266</v>
      </c>
    </row>
    <row r="11" spans="1:3" x14ac:dyDescent="0.35">
      <c r="C11" t="s">
        <v>263</v>
      </c>
    </row>
    <row r="12" spans="1:3" x14ac:dyDescent="0.35">
      <c r="C12" t="s">
        <v>330</v>
      </c>
    </row>
    <row r="13" spans="1:3" x14ac:dyDescent="0.35">
      <c r="C13" t="s">
        <v>318</v>
      </c>
    </row>
    <row r="14" spans="1:3" x14ac:dyDescent="0.35">
      <c r="C14" t="s">
        <v>319</v>
      </c>
    </row>
    <row r="15" spans="1:3" x14ac:dyDescent="0.35">
      <c r="C15" t="s">
        <v>393</v>
      </c>
    </row>
    <row r="16" spans="1:3" x14ac:dyDescent="0.35">
      <c r="C16" t="s">
        <v>362</v>
      </c>
    </row>
    <row r="17" spans="3:11" x14ac:dyDescent="0.35">
      <c r="C17" t="s">
        <v>361</v>
      </c>
    </row>
    <row r="18" spans="3:11" x14ac:dyDescent="0.35">
      <c r="C18" t="s">
        <v>363</v>
      </c>
    </row>
    <row r="19" spans="3:11" x14ac:dyDescent="0.35">
      <c r="C19" t="s">
        <v>364</v>
      </c>
    </row>
    <row r="21" spans="3:11" x14ac:dyDescent="0.35">
      <c r="C21" s="58" t="s">
        <v>313</v>
      </c>
    </row>
    <row r="22" spans="3:11" x14ac:dyDescent="0.35">
      <c r="C22" s="58" t="s">
        <v>310</v>
      </c>
      <c r="D22" s="58"/>
      <c r="E22" s="58"/>
      <c r="F22" s="58"/>
      <c r="G22" s="58"/>
      <c r="H22" s="58"/>
      <c r="I22" s="58"/>
      <c r="J22" s="58"/>
      <c r="K22" s="58"/>
    </row>
    <row r="23" spans="3:11" x14ac:dyDescent="0.35">
      <c r="C23" s="58"/>
      <c r="D23" s="58"/>
      <c r="E23" s="58"/>
      <c r="F23" s="58"/>
      <c r="G23" s="58"/>
      <c r="H23" s="58"/>
      <c r="I23" s="58"/>
      <c r="J23" s="58"/>
      <c r="K23" s="58"/>
    </row>
    <row r="24" spans="3:11" x14ac:dyDescent="0.35">
      <c r="C24" s="58"/>
      <c r="D24" s="58"/>
      <c r="E24" s="58"/>
      <c r="F24" s="58"/>
      <c r="G24" s="58"/>
      <c r="H24" s="58"/>
      <c r="I24" s="58"/>
      <c r="J24" s="58"/>
      <c r="K24" s="58"/>
    </row>
    <row r="25" spans="3:11" x14ac:dyDescent="0.35">
      <c r="C25" s="59" t="s">
        <v>316</v>
      </c>
      <c r="D25" s="58"/>
      <c r="E25" s="58"/>
      <c r="F25" s="58"/>
      <c r="G25" s="58"/>
      <c r="H25" s="58"/>
      <c r="I25" s="58"/>
      <c r="J25" s="58"/>
      <c r="K25" s="58"/>
    </row>
    <row r="26" spans="3:11" x14ac:dyDescent="0.35">
      <c r="C26" s="58" t="s">
        <v>267</v>
      </c>
      <c r="D26" s="58"/>
      <c r="E26" s="58"/>
      <c r="F26" s="58"/>
      <c r="G26" s="58"/>
      <c r="H26" s="58"/>
      <c r="I26" s="58"/>
      <c r="J26" s="58"/>
      <c r="K26" s="58"/>
    </row>
    <row r="27" spans="3:11" x14ac:dyDescent="0.35">
      <c r="C27" s="58" t="s">
        <v>268</v>
      </c>
      <c r="D27" s="58"/>
      <c r="E27" s="58"/>
      <c r="F27" s="58"/>
      <c r="G27" s="58"/>
      <c r="H27" s="58"/>
      <c r="I27" s="58"/>
      <c r="J27" s="58"/>
      <c r="K27" s="58"/>
    </row>
    <row r="28" spans="3:11" x14ac:dyDescent="0.35">
      <c r="C28" s="58" t="s">
        <v>269</v>
      </c>
      <c r="D28" s="58"/>
      <c r="E28" s="58"/>
      <c r="F28" s="58"/>
      <c r="G28" s="58"/>
      <c r="H28" s="58"/>
      <c r="I28" s="58"/>
      <c r="J28" s="58"/>
      <c r="K28" s="58"/>
    </row>
    <row r="29" spans="3:11" x14ac:dyDescent="0.35">
      <c r="C29" s="58"/>
      <c r="D29" s="58"/>
      <c r="E29" s="58"/>
      <c r="F29" s="58"/>
      <c r="G29" s="58"/>
      <c r="H29" s="58"/>
      <c r="I29" s="58"/>
      <c r="J29" s="58"/>
      <c r="K29" s="58"/>
    </row>
    <row r="30" spans="3:11" x14ac:dyDescent="0.35">
      <c r="C30" s="58" t="s">
        <v>270</v>
      </c>
      <c r="D30" s="58"/>
      <c r="E30" s="58"/>
      <c r="F30" s="58"/>
      <c r="G30" s="58"/>
      <c r="H30" s="58"/>
      <c r="I30" s="58"/>
      <c r="J30" s="58"/>
      <c r="K30" s="58"/>
    </row>
    <row r="31" spans="3:11" x14ac:dyDescent="0.35">
      <c r="C31" s="58" t="s">
        <v>271</v>
      </c>
      <c r="D31" s="58"/>
      <c r="E31" s="58"/>
      <c r="F31" s="58"/>
      <c r="G31" s="58"/>
      <c r="H31" s="58"/>
      <c r="I31" s="58"/>
      <c r="J31" s="58"/>
      <c r="K31" s="58"/>
    </row>
    <row r="32" spans="3:11" x14ac:dyDescent="0.35">
      <c r="C32" s="58" t="s">
        <v>272</v>
      </c>
      <c r="D32" s="58"/>
      <c r="E32" s="58"/>
      <c r="F32" s="58"/>
      <c r="G32" s="58"/>
      <c r="H32" s="58"/>
      <c r="I32" s="58"/>
      <c r="J32" s="58"/>
      <c r="K32" s="58"/>
    </row>
    <row r="33" spans="3:11" x14ac:dyDescent="0.35">
      <c r="C33" s="58" t="s">
        <v>273</v>
      </c>
      <c r="D33" s="58"/>
      <c r="E33" s="58"/>
      <c r="F33" s="58"/>
      <c r="G33" s="58"/>
      <c r="H33" s="58"/>
      <c r="I33" s="58"/>
      <c r="J33" s="58"/>
      <c r="K33" s="58"/>
    </row>
    <row r="34" spans="3:11" x14ac:dyDescent="0.35">
      <c r="C34" s="58" t="s">
        <v>274</v>
      </c>
      <c r="D34" s="58"/>
      <c r="E34" s="58"/>
      <c r="F34" s="58"/>
      <c r="G34" s="58"/>
      <c r="H34" s="58"/>
      <c r="I34" s="58"/>
      <c r="J34" s="58"/>
      <c r="K34" s="58"/>
    </row>
    <row r="35" spans="3:11" x14ac:dyDescent="0.35">
      <c r="C35" s="58" t="s">
        <v>275</v>
      </c>
      <c r="D35" s="58"/>
      <c r="E35" s="58"/>
      <c r="F35" s="58"/>
      <c r="G35" s="58"/>
      <c r="H35" s="58"/>
      <c r="I35" s="58"/>
      <c r="J35" s="58"/>
      <c r="K35" s="58"/>
    </row>
    <row r="36" spans="3:11" x14ac:dyDescent="0.35">
      <c r="C36" s="58" t="s">
        <v>276</v>
      </c>
      <c r="D36" s="58"/>
      <c r="E36" s="58"/>
      <c r="F36" s="58"/>
      <c r="G36" s="58"/>
      <c r="H36" s="58"/>
      <c r="I36" s="58"/>
      <c r="J36" s="58"/>
      <c r="K36" s="58"/>
    </row>
    <row r="37" spans="3:11" x14ac:dyDescent="0.35">
      <c r="C37" s="58" t="s">
        <v>270</v>
      </c>
      <c r="D37" s="58"/>
      <c r="E37" s="58"/>
      <c r="F37" s="58"/>
      <c r="G37" s="58"/>
      <c r="H37" s="58"/>
      <c r="I37" s="58"/>
      <c r="J37" s="58"/>
      <c r="K37" s="58"/>
    </row>
    <row r="38" spans="3:11" x14ac:dyDescent="0.35">
      <c r="C38" s="58"/>
      <c r="D38" s="58"/>
      <c r="E38" s="58"/>
      <c r="F38" s="58"/>
      <c r="G38" s="58"/>
      <c r="H38" s="58"/>
      <c r="I38" s="58"/>
      <c r="J38" s="58"/>
      <c r="K38" s="58"/>
    </row>
    <row r="39" spans="3:11" x14ac:dyDescent="0.35">
      <c r="C39" s="58"/>
      <c r="D39" s="58"/>
      <c r="E39" s="58"/>
      <c r="F39" s="58"/>
      <c r="G39" s="58"/>
      <c r="H39" s="58"/>
      <c r="I39" s="58"/>
      <c r="J39" s="58"/>
      <c r="K39" s="58"/>
    </row>
    <row r="40" spans="3:11" x14ac:dyDescent="0.35">
      <c r="C40" s="58" t="s">
        <v>326</v>
      </c>
      <c r="D40" s="58"/>
      <c r="E40" s="58"/>
      <c r="F40" s="58"/>
      <c r="G40" s="58"/>
      <c r="H40" s="58"/>
      <c r="I40" s="58"/>
      <c r="J40" s="58"/>
      <c r="K40" s="58"/>
    </row>
    <row r="41" spans="3:11" x14ac:dyDescent="0.35">
      <c r="C41" s="58"/>
      <c r="D41" s="58"/>
      <c r="E41" s="58"/>
      <c r="F41" s="58"/>
      <c r="G41" s="58"/>
      <c r="H41" s="58"/>
      <c r="I41" s="58"/>
      <c r="J41" s="58"/>
      <c r="K41" s="58"/>
    </row>
    <row r="42" spans="3:11" x14ac:dyDescent="0.35">
      <c r="C42" s="58"/>
      <c r="D42" s="58"/>
      <c r="E42" s="58"/>
      <c r="F42" s="58"/>
      <c r="G42" s="58"/>
      <c r="H42" s="58"/>
      <c r="I42" s="58"/>
      <c r="J42" s="58"/>
      <c r="K42" s="58"/>
    </row>
    <row r="43" spans="3:11" x14ac:dyDescent="0.35">
      <c r="C43" s="59" t="s">
        <v>327</v>
      </c>
      <c r="D43" s="58"/>
      <c r="E43" s="58"/>
      <c r="F43" s="58"/>
      <c r="G43" s="58"/>
      <c r="H43" s="58"/>
      <c r="I43" s="58"/>
      <c r="J43" s="58"/>
      <c r="K43" s="58"/>
    </row>
    <row r="44" spans="3:11" x14ac:dyDescent="0.35">
      <c r="C44" s="58" t="s">
        <v>320</v>
      </c>
      <c r="D44" s="58"/>
      <c r="E44" s="58"/>
      <c r="F44" s="58"/>
      <c r="G44" s="58"/>
      <c r="H44" s="58"/>
      <c r="I44" s="58"/>
      <c r="J44" s="58"/>
      <c r="K44" s="58"/>
    </row>
    <row r="45" spans="3:11" x14ac:dyDescent="0.35">
      <c r="C45" s="58" t="s">
        <v>321</v>
      </c>
      <c r="D45" s="58"/>
      <c r="E45" s="58"/>
      <c r="F45" s="58"/>
      <c r="G45" s="58"/>
      <c r="H45" s="58"/>
      <c r="I45" s="58"/>
      <c r="J45" s="58"/>
      <c r="K45" s="58"/>
    </row>
    <row r="46" spans="3:11" x14ac:dyDescent="0.35">
      <c r="C46" s="58" t="s">
        <v>269</v>
      </c>
      <c r="D46" s="58"/>
      <c r="E46" s="58"/>
      <c r="F46" s="58"/>
      <c r="G46" s="58"/>
      <c r="H46" s="58"/>
      <c r="I46" s="58"/>
      <c r="J46" s="58"/>
      <c r="K46" s="58"/>
    </row>
    <row r="47" spans="3:11" x14ac:dyDescent="0.35">
      <c r="C47" s="58"/>
      <c r="D47" s="58"/>
      <c r="E47" s="58"/>
      <c r="F47" s="58"/>
      <c r="G47" s="58"/>
      <c r="H47" s="58"/>
      <c r="I47" s="58"/>
      <c r="J47" s="58"/>
      <c r="K47" s="58"/>
    </row>
    <row r="48" spans="3:11" x14ac:dyDescent="0.35">
      <c r="C48" s="58" t="s">
        <v>270</v>
      </c>
      <c r="D48" s="58"/>
      <c r="E48" s="58"/>
      <c r="F48" s="58"/>
      <c r="G48" s="58"/>
      <c r="H48" s="58"/>
      <c r="I48" s="58"/>
      <c r="J48" s="58"/>
      <c r="K48" s="58"/>
    </row>
    <row r="49" spans="3:11" x14ac:dyDescent="0.35">
      <c r="C49" s="58" t="s">
        <v>271</v>
      </c>
      <c r="D49" s="58"/>
      <c r="E49" s="58"/>
      <c r="F49" s="58"/>
      <c r="G49" s="58"/>
      <c r="H49" s="58"/>
      <c r="I49" s="58"/>
      <c r="J49" s="58"/>
      <c r="K49" s="58"/>
    </row>
    <row r="50" spans="3:11" x14ac:dyDescent="0.35">
      <c r="C50" s="58" t="s">
        <v>272</v>
      </c>
      <c r="D50" s="58"/>
      <c r="E50" s="58"/>
      <c r="F50" s="58"/>
      <c r="G50" s="58"/>
      <c r="H50" s="58"/>
      <c r="I50" s="58"/>
      <c r="J50" s="58"/>
      <c r="K50" s="58"/>
    </row>
    <row r="51" spans="3:11" x14ac:dyDescent="0.35">
      <c r="C51" s="58" t="s">
        <v>322</v>
      </c>
      <c r="D51" s="58"/>
      <c r="E51" s="58"/>
      <c r="F51" s="58"/>
      <c r="G51" s="58"/>
      <c r="H51" s="58"/>
      <c r="I51" s="58"/>
      <c r="J51" s="58"/>
      <c r="K51" s="58"/>
    </row>
    <row r="52" spans="3:11" x14ac:dyDescent="0.35">
      <c r="C52" s="58" t="s">
        <v>323</v>
      </c>
      <c r="D52" s="58"/>
      <c r="E52" s="58"/>
      <c r="F52" s="58"/>
      <c r="G52" s="58"/>
      <c r="H52" s="58"/>
      <c r="I52" s="58"/>
      <c r="J52" s="58"/>
      <c r="K52" s="58"/>
    </row>
    <row r="53" spans="3:11" x14ac:dyDescent="0.35">
      <c r="C53" s="58" t="s">
        <v>324</v>
      </c>
      <c r="D53" s="58"/>
      <c r="E53" s="58"/>
      <c r="F53" s="58"/>
      <c r="G53" s="58"/>
      <c r="H53" s="58"/>
      <c r="I53" s="58"/>
      <c r="J53" s="58"/>
      <c r="K53" s="58"/>
    </row>
    <row r="54" spans="3:11" x14ac:dyDescent="0.35">
      <c r="C54" s="58" t="s">
        <v>325</v>
      </c>
      <c r="D54" s="58"/>
      <c r="E54" s="58"/>
      <c r="F54" s="58"/>
      <c r="G54" s="58"/>
      <c r="H54" s="58"/>
      <c r="I54" s="58"/>
      <c r="J54" s="58"/>
      <c r="K54" s="58"/>
    </row>
    <row r="55" spans="3:11" x14ac:dyDescent="0.35">
      <c r="C55" s="58" t="s">
        <v>270</v>
      </c>
      <c r="D55" s="58"/>
      <c r="E55" s="58"/>
      <c r="F55" s="58"/>
      <c r="G55" s="58"/>
      <c r="H55" s="58"/>
      <c r="I55" s="58"/>
      <c r="J55" s="58"/>
      <c r="K55" s="58"/>
    </row>
    <row r="56" spans="3:11" x14ac:dyDescent="0.35">
      <c r="C56" s="58"/>
      <c r="D56" s="58"/>
      <c r="E56" s="58"/>
      <c r="F56" s="58"/>
      <c r="G56" s="58"/>
      <c r="H56" s="58"/>
      <c r="I56" s="58"/>
      <c r="J56" s="58"/>
      <c r="K56" s="58"/>
    </row>
    <row r="57" spans="3:11" x14ac:dyDescent="0.35">
      <c r="C57" s="58" t="s">
        <v>350</v>
      </c>
      <c r="D57" s="58"/>
      <c r="E57" s="58"/>
      <c r="F57" s="58"/>
      <c r="G57" s="58"/>
      <c r="H57" s="58"/>
      <c r="I57" s="58"/>
      <c r="J57" s="58"/>
      <c r="K57" s="58"/>
    </row>
    <row r="58" spans="3:11" x14ac:dyDescent="0.35">
      <c r="C58" s="58"/>
      <c r="D58" s="58"/>
      <c r="E58" s="58"/>
      <c r="F58" s="58"/>
      <c r="G58" s="58"/>
      <c r="H58" s="58"/>
      <c r="I58" s="58"/>
      <c r="J58" s="58"/>
      <c r="K58" s="58"/>
    </row>
    <row r="59" spans="3:11" x14ac:dyDescent="0.35">
      <c r="C59" s="58"/>
      <c r="D59" s="58"/>
      <c r="E59" s="58"/>
      <c r="F59" s="58"/>
      <c r="G59" s="58"/>
      <c r="H59" s="58"/>
      <c r="I59" s="58"/>
      <c r="J59" s="58"/>
      <c r="K59" s="58"/>
    </row>
    <row r="60" spans="3:11" x14ac:dyDescent="0.35">
      <c r="C60" s="59" t="s">
        <v>328</v>
      </c>
      <c r="D60" s="58"/>
      <c r="E60" s="58"/>
      <c r="F60" s="58"/>
      <c r="G60" s="58"/>
      <c r="H60" s="58"/>
      <c r="I60" s="58"/>
      <c r="J60" s="58"/>
      <c r="K60" s="58"/>
    </row>
    <row r="61" spans="3:11" x14ac:dyDescent="0.35">
      <c r="C61" s="58" t="s">
        <v>267</v>
      </c>
      <c r="D61" s="58"/>
      <c r="E61" s="58"/>
      <c r="F61" s="58"/>
      <c r="G61" s="58"/>
      <c r="H61" s="58"/>
      <c r="I61" s="58"/>
      <c r="J61" s="58"/>
      <c r="K61" s="58"/>
    </row>
    <row r="62" spans="3:11" x14ac:dyDescent="0.35">
      <c r="C62" s="58" t="s">
        <v>277</v>
      </c>
      <c r="D62" s="58"/>
      <c r="E62" s="58"/>
      <c r="F62" s="58"/>
      <c r="G62" s="58"/>
      <c r="H62" s="58"/>
      <c r="I62" s="58"/>
      <c r="J62" s="58"/>
      <c r="K62" s="58"/>
    </row>
    <row r="63" spans="3:11" x14ac:dyDescent="0.35">
      <c r="C63" s="58" t="s">
        <v>278</v>
      </c>
      <c r="D63" s="58"/>
      <c r="E63" s="58"/>
      <c r="F63" s="58"/>
      <c r="G63" s="58"/>
      <c r="H63" s="58"/>
      <c r="I63" s="58"/>
      <c r="J63" s="58"/>
      <c r="K63" s="58"/>
    </row>
    <row r="64" spans="3:11" x14ac:dyDescent="0.35">
      <c r="C64" s="58"/>
      <c r="D64" s="58"/>
      <c r="E64" s="58"/>
      <c r="F64" s="58"/>
      <c r="G64" s="58"/>
      <c r="H64" s="58"/>
      <c r="I64" s="58"/>
      <c r="J64" s="58"/>
      <c r="K64" s="58"/>
    </row>
    <row r="65" spans="3:11" x14ac:dyDescent="0.35">
      <c r="C65" s="58" t="s">
        <v>270</v>
      </c>
      <c r="D65" s="58"/>
      <c r="E65" s="58"/>
      <c r="F65" s="58"/>
      <c r="G65" s="58"/>
      <c r="H65" s="58"/>
      <c r="I65" s="58"/>
      <c r="J65" s="58"/>
      <c r="K65" s="58"/>
    </row>
    <row r="66" spans="3:11" x14ac:dyDescent="0.35">
      <c r="C66" s="58" t="s">
        <v>279</v>
      </c>
      <c r="D66" s="58"/>
      <c r="E66" s="58"/>
      <c r="F66" s="58"/>
      <c r="G66" s="58"/>
      <c r="H66" s="58"/>
      <c r="I66" s="58"/>
      <c r="J66" s="58"/>
      <c r="K66" s="58"/>
    </row>
    <row r="67" spans="3:11" x14ac:dyDescent="0.35">
      <c r="C67" s="58" t="s">
        <v>272</v>
      </c>
      <c r="D67" s="58"/>
      <c r="E67" s="58"/>
      <c r="F67" s="58"/>
      <c r="G67" s="58"/>
      <c r="H67" s="58"/>
      <c r="I67" s="58"/>
      <c r="J67" s="58"/>
      <c r="K67" s="58"/>
    </row>
    <row r="68" spans="3:11" x14ac:dyDescent="0.35">
      <c r="C68" s="58" t="s">
        <v>280</v>
      </c>
      <c r="D68" s="58"/>
      <c r="E68" s="58"/>
      <c r="F68" s="58"/>
      <c r="G68" s="58"/>
      <c r="H68" s="58"/>
      <c r="I68" s="58"/>
      <c r="J68" s="58"/>
      <c r="K68" s="58"/>
    </row>
    <row r="69" spans="3:11" x14ac:dyDescent="0.35">
      <c r="C69" s="58" t="s">
        <v>281</v>
      </c>
      <c r="D69" s="58"/>
      <c r="E69" s="58"/>
      <c r="F69" s="58"/>
      <c r="G69" s="58"/>
      <c r="H69" s="58"/>
      <c r="I69" s="58"/>
      <c r="J69" s="58"/>
      <c r="K69" s="58"/>
    </row>
    <row r="70" spans="3:11" x14ac:dyDescent="0.35">
      <c r="C70" s="58" t="s">
        <v>282</v>
      </c>
      <c r="D70" s="58"/>
      <c r="E70" s="58"/>
      <c r="F70" s="58"/>
      <c r="G70" s="58"/>
      <c r="H70" s="58"/>
      <c r="I70" s="58"/>
      <c r="J70" s="58"/>
      <c r="K70" s="58"/>
    </row>
    <row r="71" spans="3:11" x14ac:dyDescent="0.35">
      <c r="C71" s="58" t="s">
        <v>270</v>
      </c>
      <c r="D71" s="58"/>
      <c r="E71" s="58"/>
      <c r="F71" s="58"/>
      <c r="G71" s="58"/>
      <c r="H71" s="58"/>
      <c r="I71" s="58"/>
      <c r="J71" s="58"/>
      <c r="K71" s="58"/>
    </row>
    <row r="72" spans="3:11" x14ac:dyDescent="0.35">
      <c r="C72" s="58"/>
      <c r="D72" s="58"/>
      <c r="E72" s="58"/>
      <c r="F72" s="58"/>
      <c r="G72" s="58"/>
      <c r="H72" s="58"/>
      <c r="I72" s="58"/>
      <c r="J72" s="58"/>
      <c r="K72" s="58"/>
    </row>
    <row r="73" spans="3:11" x14ac:dyDescent="0.35">
      <c r="C73" s="58"/>
      <c r="D73" s="58"/>
      <c r="E73" s="58"/>
      <c r="F73" s="58"/>
      <c r="G73" s="58"/>
      <c r="H73" s="58"/>
      <c r="I73" s="58"/>
      <c r="J73" s="58"/>
      <c r="K73" s="58"/>
    </row>
    <row r="74" spans="3:11" x14ac:dyDescent="0.35">
      <c r="C74" s="58" t="s">
        <v>311</v>
      </c>
      <c r="D74" s="58"/>
      <c r="E74" s="58"/>
      <c r="F74" s="58"/>
      <c r="G74" s="58"/>
      <c r="H74" s="58"/>
      <c r="I74" s="58"/>
      <c r="J74" s="58"/>
      <c r="K74" s="58"/>
    </row>
    <row r="75" spans="3:11" x14ac:dyDescent="0.35">
      <c r="C75" s="58"/>
      <c r="D75" s="58"/>
      <c r="E75" s="58"/>
      <c r="F75" s="58"/>
      <c r="G75" s="58"/>
      <c r="H75" s="58"/>
      <c r="I75" s="58"/>
      <c r="J75" s="58"/>
      <c r="K75" s="58"/>
    </row>
    <row r="76" spans="3:11" x14ac:dyDescent="0.35">
      <c r="D76" s="58"/>
      <c r="E76" s="58"/>
      <c r="F76" s="58"/>
      <c r="G76" s="58"/>
      <c r="H76" s="58"/>
      <c r="I76" s="58"/>
      <c r="J76" s="58"/>
      <c r="K76" s="58"/>
    </row>
    <row r="77" spans="3:11" x14ac:dyDescent="0.35">
      <c r="C77" s="59" t="s">
        <v>329</v>
      </c>
      <c r="D77" s="58"/>
      <c r="E77" s="58"/>
      <c r="F77" s="58"/>
      <c r="G77" s="58"/>
      <c r="H77" s="58"/>
      <c r="I77" s="58"/>
      <c r="J77" s="58"/>
      <c r="K77" s="58"/>
    </row>
    <row r="78" spans="3:11" x14ac:dyDescent="0.35">
      <c r="C78" s="58" t="s">
        <v>283</v>
      </c>
      <c r="D78" s="58"/>
      <c r="E78" s="58"/>
      <c r="F78" s="58"/>
      <c r="G78" s="58"/>
      <c r="H78" s="58"/>
      <c r="I78" s="58"/>
      <c r="J78" s="58"/>
      <c r="K78" s="58"/>
    </row>
    <row r="79" spans="3:11" x14ac:dyDescent="0.35">
      <c r="C79" s="58" t="s">
        <v>284</v>
      </c>
      <c r="D79" s="58"/>
      <c r="E79" s="58"/>
      <c r="F79" s="58"/>
      <c r="G79" s="58"/>
      <c r="H79" s="58"/>
      <c r="I79" s="58"/>
      <c r="J79" s="58"/>
      <c r="K79" s="58"/>
    </row>
    <row r="80" spans="3:11" x14ac:dyDescent="0.35">
      <c r="C80" s="58" t="s">
        <v>285</v>
      </c>
      <c r="D80" s="58"/>
      <c r="E80" s="58"/>
      <c r="F80" s="58"/>
      <c r="G80" s="58"/>
      <c r="H80" s="58"/>
      <c r="I80" s="58"/>
      <c r="J80" s="58"/>
      <c r="K80" s="58"/>
    </row>
    <row r="81" spans="3:11" x14ac:dyDescent="0.35">
      <c r="C81" s="58"/>
      <c r="D81" s="58"/>
      <c r="E81" s="58"/>
      <c r="F81" s="58"/>
      <c r="G81" s="58"/>
      <c r="H81" s="58"/>
      <c r="I81" s="58"/>
      <c r="J81" s="58"/>
      <c r="K81" s="58"/>
    </row>
    <row r="82" spans="3:11" x14ac:dyDescent="0.35">
      <c r="C82" s="58" t="s">
        <v>270</v>
      </c>
      <c r="D82" s="58"/>
      <c r="E82" s="58"/>
      <c r="F82" s="58"/>
      <c r="G82" s="58"/>
      <c r="H82" s="58"/>
      <c r="I82" s="58"/>
      <c r="J82" s="58"/>
      <c r="K82" s="58"/>
    </row>
    <row r="83" spans="3:11" x14ac:dyDescent="0.35">
      <c r="C83" s="58" t="s">
        <v>286</v>
      </c>
      <c r="D83" s="58"/>
      <c r="E83" s="58"/>
      <c r="F83" s="58"/>
      <c r="G83" s="58"/>
      <c r="H83" s="58"/>
      <c r="I83" s="58"/>
      <c r="J83" s="58"/>
      <c r="K83" s="58"/>
    </row>
    <row r="84" spans="3:11" x14ac:dyDescent="0.35">
      <c r="C84" s="58" t="s">
        <v>272</v>
      </c>
      <c r="D84" s="58"/>
      <c r="E84" s="58"/>
      <c r="F84" s="58"/>
      <c r="G84" s="58"/>
      <c r="H84" s="58"/>
      <c r="I84" s="58"/>
      <c r="J84" s="58"/>
      <c r="K84" s="58"/>
    </row>
    <row r="85" spans="3:11" x14ac:dyDescent="0.35">
      <c r="C85" s="58" t="s">
        <v>287</v>
      </c>
      <c r="D85" s="58"/>
      <c r="E85" s="58"/>
      <c r="F85" s="58"/>
      <c r="G85" s="58"/>
      <c r="H85" s="58"/>
      <c r="I85" s="58"/>
      <c r="J85" s="58"/>
      <c r="K85" s="58"/>
    </row>
    <row r="86" spans="3:11" x14ac:dyDescent="0.35">
      <c r="C86" s="58" t="s">
        <v>288</v>
      </c>
      <c r="D86" s="58"/>
      <c r="E86" s="58"/>
      <c r="F86" s="58"/>
      <c r="G86" s="58"/>
      <c r="H86" s="58"/>
      <c r="I86" s="58"/>
      <c r="J86" s="58"/>
      <c r="K86" s="58"/>
    </row>
    <row r="87" spans="3:11" x14ac:dyDescent="0.35">
      <c r="C87" s="58" t="s">
        <v>289</v>
      </c>
      <c r="D87" s="58"/>
      <c r="E87" s="58"/>
      <c r="F87" s="58"/>
      <c r="G87" s="58"/>
      <c r="H87" s="58"/>
      <c r="I87" s="58"/>
      <c r="J87" s="58"/>
      <c r="K87" s="58"/>
    </row>
    <row r="88" spans="3:11" x14ac:dyDescent="0.35">
      <c r="C88" s="58" t="s">
        <v>270</v>
      </c>
      <c r="D88" s="58"/>
      <c r="E88" s="58"/>
      <c r="F88" s="58"/>
      <c r="G88" s="58"/>
      <c r="H88" s="58"/>
      <c r="I88" s="58"/>
      <c r="J88" s="58"/>
      <c r="K88" s="58"/>
    </row>
    <row r="89" spans="3:11" x14ac:dyDescent="0.35">
      <c r="C89" s="58"/>
      <c r="D89" s="58"/>
      <c r="E89" s="58"/>
      <c r="F89" s="58"/>
      <c r="G89" s="58"/>
      <c r="H89" s="58"/>
      <c r="I89" s="58"/>
      <c r="J89" s="58"/>
      <c r="K89" s="58"/>
    </row>
    <row r="90" spans="3:11" x14ac:dyDescent="0.35">
      <c r="C90" s="58" t="s">
        <v>312</v>
      </c>
      <c r="D90" s="58"/>
      <c r="E90" s="58"/>
      <c r="F90" s="58"/>
      <c r="G90" s="58"/>
      <c r="H90" s="58"/>
      <c r="I90" s="58"/>
      <c r="J90" s="58"/>
      <c r="K90" s="58"/>
    </row>
    <row r="91" spans="3:11" x14ac:dyDescent="0.35">
      <c r="C91" s="58"/>
      <c r="D91" s="58"/>
      <c r="E91" s="58"/>
      <c r="F91" s="58"/>
      <c r="G91" s="58"/>
      <c r="H91" s="58"/>
      <c r="I91" s="58"/>
      <c r="J91" s="58"/>
      <c r="K91" s="58"/>
    </row>
    <row r="92" spans="3:11" x14ac:dyDescent="0.35">
      <c r="C92" s="58" t="s">
        <v>314</v>
      </c>
      <c r="D92" s="58"/>
      <c r="E92" s="58"/>
      <c r="F92" s="58"/>
      <c r="G92" s="58"/>
      <c r="H92" s="58"/>
      <c r="I92" s="58"/>
      <c r="J92" s="58"/>
      <c r="K92" s="58"/>
    </row>
    <row r="93" spans="3:11" x14ac:dyDescent="0.35">
      <c r="C93" s="58"/>
      <c r="D93" s="58"/>
      <c r="E93" s="58"/>
      <c r="F93" s="58"/>
      <c r="G93" s="58"/>
      <c r="H93" s="58"/>
      <c r="I93" s="58"/>
      <c r="J93" s="58"/>
      <c r="K93" s="58"/>
    </row>
    <row r="94" spans="3:11" x14ac:dyDescent="0.35">
      <c r="C94" s="58"/>
      <c r="D94" s="58"/>
      <c r="E94" s="58"/>
      <c r="F94" s="58"/>
      <c r="G94" s="58"/>
      <c r="H94" s="58"/>
      <c r="I94" s="58"/>
      <c r="J94" s="58"/>
      <c r="K94" s="58"/>
    </row>
    <row r="95" spans="3:11" x14ac:dyDescent="0.35">
      <c r="C95" s="59" t="s">
        <v>317</v>
      </c>
      <c r="D95" s="58"/>
      <c r="E95" s="58"/>
      <c r="F95" s="58"/>
      <c r="G95" s="58"/>
      <c r="H95" s="58"/>
      <c r="I95" s="58"/>
      <c r="J95" s="58"/>
      <c r="K95" s="58"/>
    </row>
    <row r="96" spans="3:11" x14ac:dyDescent="0.35">
      <c r="C96" s="58" t="s">
        <v>290</v>
      </c>
      <c r="D96" s="58"/>
      <c r="E96" s="58"/>
      <c r="F96" s="58"/>
      <c r="G96" s="58"/>
      <c r="H96" s="58"/>
      <c r="I96" s="58"/>
      <c r="J96" s="58"/>
      <c r="K96" s="58"/>
    </row>
    <row r="97" spans="3:11" x14ac:dyDescent="0.35">
      <c r="C97" s="58" t="s">
        <v>291</v>
      </c>
      <c r="D97" s="58"/>
      <c r="E97" s="58"/>
      <c r="F97" s="58"/>
      <c r="G97" s="58"/>
      <c r="H97" s="58"/>
      <c r="I97" s="58"/>
      <c r="J97" s="58"/>
      <c r="K97" s="58"/>
    </row>
    <row r="98" spans="3:11" x14ac:dyDescent="0.35">
      <c r="C98" s="58" t="s">
        <v>269</v>
      </c>
      <c r="D98" s="58"/>
      <c r="E98" s="58"/>
      <c r="F98" s="58"/>
      <c r="G98" s="58"/>
      <c r="H98" s="58"/>
      <c r="I98" s="58"/>
      <c r="J98" s="58"/>
      <c r="K98" s="58"/>
    </row>
    <row r="99" spans="3:11" x14ac:dyDescent="0.35">
      <c r="C99" s="58"/>
      <c r="D99" s="58"/>
      <c r="E99" s="58"/>
      <c r="F99" s="58"/>
      <c r="G99" s="58"/>
      <c r="H99" s="58"/>
      <c r="I99" s="58"/>
      <c r="J99" s="58"/>
      <c r="K99" s="58"/>
    </row>
    <row r="100" spans="3:11" x14ac:dyDescent="0.35">
      <c r="C100" s="58" t="s">
        <v>270</v>
      </c>
      <c r="D100" s="58"/>
      <c r="E100" s="58"/>
      <c r="F100" s="58"/>
      <c r="G100" s="58"/>
      <c r="H100" s="58"/>
      <c r="I100" s="58"/>
      <c r="J100" s="58"/>
      <c r="K100" s="58"/>
    </row>
    <row r="101" spans="3:11" x14ac:dyDescent="0.35">
      <c r="C101" s="58" t="s">
        <v>292</v>
      </c>
      <c r="D101" s="58"/>
      <c r="E101" s="58"/>
      <c r="F101" s="58"/>
      <c r="G101" s="58"/>
      <c r="H101" s="58"/>
      <c r="I101" s="58"/>
      <c r="J101" s="58"/>
      <c r="K101" s="58"/>
    </row>
    <row r="102" spans="3:11" x14ac:dyDescent="0.35">
      <c r="C102" s="58" t="s">
        <v>272</v>
      </c>
      <c r="D102" s="58"/>
      <c r="E102" s="58"/>
      <c r="F102" s="58"/>
      <c r="G102" s="58"/>
      <c r="H102" s="58"/>
      <c r="I102" s="58"/>
      <c r="J102" s="58"/>
      <c r="K102" s="58"/>
    </row>
    <row r="103" spans="3:11" x14ac:dyDescent="0.35">
      <c r="C103" s="58" t="s">
        <v>293</v>
      </c>
      <c r="D103" s="58"/>
      <c r="E103" s="58"/>
      <c r="F103" s="58"/>
      <c r="G103" s="58"/>
      <c r="H103" s="58"/>
      <c r="I103" s="58"/>
      <c r="J103" s="58"/>
      <c r="K103" s="58"/>
    </row>
    <row r="104" spans="3:11" x14ac:dyDescent="0.35">
      <c r="C104" s="58" t="s">
        <v>294</v>
      </c>
      <c r="D104" s="58"/>
      <c r="E104" s="58"/>
      <c r="F104" s="58"/>
      <c r="G104" s="58"/>
      <c r="H104" s="58"/>
      <c r="I104" s="58"/>
      <c r="J104" s="58"/>
      <c r="K104" s="58"/>
    </row>
    <row r="105" spans="3:11" x14ac:dyDescent="0.35">
      <c r="C105" s="58" t="s">
        <v>295</v>
      </c>
      <c r="D105" s="58"/>
      <c r="E105" s="58"/>
      <c r="F105" s="58"/>
      <c r="G105" s="58"/>
      <c r="H105" s="58"/>
      <c r="I105" s="58"/>
      <c r="J105" s="58"/>
      <c r="K105" s="58"/>
    </row>
    <row r="106" spans="3:11" x14ac:dyDescent="0.35">
      <c r="C106" s="58" t="s">
        <v>296</v>
      </c>
      <c r="D106" s="58"/>
      <c r="E106" s="58"/>
      <c r="F106" s="58"/>
      <c r="G106" s="58"/>
      <c r="H106" s="58"/>
      <c r="I106" s="58"/>
      <c r="J106" s="58"/>
      <c r="K106" s="58"/>
    </row>
    <row r="107" spans="3:11" x14ac:dyDescent="0.35">
      <c r="C107" s="58" t="s">
        <v>270</v>
      </c>
      <c r="D107" s="58"/>
      <c r="E107" s="58"/>
      <c r="F107" s="58"/>
      <c r="G107" s="58"/>
      <c r="H107" s="58"/>
      <c r="I107" s="58"/>
      <c r="J107" s="58"/>
      <c r="K107" s="58"/>
    </row>
    <row r="108" spans="3:11" x14ac:dyDescent="0.35"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3:11" x14ac:dyDescent="0.35"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3:11" x14ac:dyDescent="0.35">
      <c r="C110" s="58" t="s">
        <v>351</v>
      </c>
      <c r="D110" s="58"/>
      <c r="E110" s="58"/>
      <c r="F110" s="58"/>
      <c r="G110" s="58"/>
      <c r="H110" s="58"/>
      <c r="I110" s="58"/>
      <c r="J110" s="58"/>
      <c r="K110" s="58"/>
    </row>
    <row r="111" spans="3:11" x14ac:dyDescent="0.35"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3:11" x14ac:dyDescent="0.35"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3:11" x14ac:dyDescent="0.35">
      <c r="C113" s="59" t="s">
        <v>358</v>
      </c>
      <c r="D113" s="58"/>
      <c r="E113" s="58"/>
      <c r="F113" s="58"/>
      <c r="G113" s="58"/>
      <c r="H113" s="58"/>
      <c r="I113" s="58"/>
      <c r="J113" s="58"/>
      <c r="K113" s="58"/>
    </row>
    <row r="114" spans="3:11" x14ac:dyDescent="0.35">
      <c r="C114" s="58" t="s">
        <v>352</v>
      </c>
      <c r="D114" s="58"/>
      <c r="E114" s="58"/>
      <c r="F114" s="58"/>
      <c r="G114" s="58"/>
      <c r="H114" s="58"/>
      <c r="I114" s="58"/>
      <c r="J114" s="58"/>
      <c r="K114" s="58"/>
    </row>
    <row r="115" spans="3:11" x14ac:dyDescent="0.35">
      <c r="C115" s="58" t="s">
        <v>353</v>
      </c>
      <c r="D115" s="58"/>
      <c r="E115" s="58"/>
      <c r="F115" s="58"/>
      <c r="G115" s="58"/>
      <c r="H115" s="58"/>
      <c r="I115" s="58"/>
      <c r="J115" s="58"/>
      <c r="K115" s="58"/>
    </row>
    <row r="116" spans="3:11" x14ac:dyDescent="0.35">
      <c r="C116" s="58" t="s">
        <v>269</v>
      </c>
      <c r="D116" s="58"/>
      <c r="E116" s="58"/>
      <c r="F116" s="58"/>
      <c r="G116" s="58"/>
      <c r="H116" s="58"/>
      <c r="I116" s="58"/>
      <c r="J116" s="58"/>
      <c r="K116" s="58"/>
    </row>
    <row r="117" spans="3:11" x14ac:dyDescent="0.35"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3:11" x14ac:dyDescent="0.35">
      <c r="C118" s="58" t="s">
        <v>270</v>
      </c>
      <c r="D118" s="58"/>
      <c r="E118" s="58"/>
      <c r="F118" s="58"/>
      <c r="G118" s="58"/>
      <c r="H118" s="58"/>
      <c r="I118" s="58"/>
      <c r="J118" s="58"/>
      <c r="K118" s="58"/>
    </row>
    <row r="119" spans="3:11" x14ac:dyDescent="0.35">
      <c r="C119" s="58" t="s">
        <v>292</v>
      </c>
      <c r="D119" s="58"/>
      <c r="E119" s="58"/>
      <c r="F119" s="58"/>
      <c r="G119" s="58"/>
      <c r="H119" s="58"/>
      <c r="I119" s="58"/>
      <c r="J119" s="58"/>
      <c r="K119" s="58"/>
    </row>
    <row r="120" spans="3:11" x14ac:dyDescent="0.35">
      <c r="C120" s="58" t="s">
        <v>272</v>
      </c>
      <c r="D120" s="58"/>
      <c r="E120" s="58"/>
      <c r="F120" s="58"/>
      <c r="G120" s="58"/>
      <c r="H120" s="58"/>
      <c r="I120" s="58"/>
      <c r="J120" s="58"/>
      <c r="K120" s="58"/>
    </row>
    <row r="121" spans="3:11" x14ac:dyDescent="0.35">
      <c r="C121" s="58" t="s">
        <v>354</v>
      </c>
      <c r="D121" s="58"/>
      <c r="E121" s="58"/>
      <c r="F121" s="58"/>
      <c r="G121" s="58"/>
      <c r="H121" s="58"/>
      <c r="I121" s="58"/>
      <c r="J121" s="58"/>
      <c r="K121" s="58"/>
    </row>
    <row r="122" spans="3:11" x14ac:dyDescent="0.35">
      <c r="C122" s="58" t="s">
        <v>355</v>
      </c>
      <c r="D122" s="58"/>
      <c r="E122" s="58"/>
      <c r="F122" s="58"/>
      <c r="G122" s="58"/>
      <c r="H122" s="58"/>
      <c r="I122" s="58"/>
      <c r="J122" s="58"/>
      <c r="K122" s="58"/>
    </row>
    <row r="123" spans="3:11" x14ac:dyDescent="0.35">
      <c r="C123" s="58" t="s">
        <v>356</v>
      </c>
      <c r="D123" s="58"/>
      <c r="E123" s="58"/>
      <c r="F123" s="58"/>
      <c r="G123" s="58"/>
      <c r="H123" s="58"/>
      <c r="I123" s="58"/>
      <c r="J123" s="58"/>
      <c r="K123" s="58"/>
    </row>
    <row r="124" spans="3:11" x14ac:dyDescent="0.35">
      <c r="C124" s="58" t="s">
        <v>357</v>
      </c>
      <c r="D124" s="58"/>
      <c r="E124" s="58"/>
      <c r="F124" s="58"/>
      <c r="G124" s="58"/>
      <c r="H124" s="58"/>
      <c r="I124" s="58"/>
      <c r="J124" s="58"/>
      <c r="K124" s="58"/>
    </row>
    <row r="125" spans="3:11" x14ac:dyDescent="0.35">
      <c r="C125" s="58" t="s">
        <v>270</v>
      </c>
      <c r="D125" s="58"/>
      <c r="E125" s="58"/>
      <c r="F125" s="58"/>
      <c r="G125" s="58"/>
      <c r="H125" s="58"/>
      <c r="I125" s="58"/>
      <c r="J125" s="58"/>
      <c r="K125" s="58"/>
    </row>
    <row r="126" spans="3:11" x14ac:dyDescent="0.35"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3:11" x14ac:dyDescent="0.35"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3:11" x14ac:dyDescent="0.35">
      <c r="C128" s="59" t="s">
        <v>359</v>
      </c>
      <c r="D128" s="58"/>
      <c r="E128" s="58"/>
      <c r="F128" s="58"/>
      <c r="G128" s="58"/>
      <c r="H128" s="58"/>
      <c r="I128" s="58"/>
      <c r="J128" s="58"/>
      <c r="K128" s="58"/>
    </row>
    <row r="129" spans="3:11" x14ac:dyDescent="0.35">
      <c r="C129" s="58" t="s">
        <v>290</v>
      </c>
      <c r="D129" s="58"/>
      <c r="E129" s="58"/>
      <c r="F129" s="58"/>
      <c r="G129" s="58"/>
      <c r="H129" s="58"/>
      <c r="I129" s="58"/>
      <c r="J129" s="58"/>
      <c r="K129" s="58"/>
    </row>
    <row r="130" spans="3:11" x14ac:dyDescent="0.35">
      <c r="C130" s="58" t="s">
        <v>297</v>
      </c>
      <c r="D130" s="58"/>
      <c r="E130" s="58"/>
      <c r="F130" s="58"/>
      <c r="G130" s="58"/>
      <c r="H130" s="58"/>
      <c r="I130" s="58"/>
      <c r="J130" s="58"/>
      <c r="K130" s="58"/>
    </row>
    <row r="131" spans="3:11" x14ac:dyDescent="0.35">
      <c r="C131" s="58" t="s">
        <v>298</v>
      </c>
      <c r="D131" s="58"/>
      <c r="E131" s="58"/>
      <c r="F131" s="58"/>
      <c r="G131" s="58"/>
      <c r="H131" s="58"/>
      <c r="I131" s="58"/>
      <c r="J131" s="58"/>
      <c r="K131" s="58"/>
    </row>
    <row r="132" spans="3:11" x14ac:dyDescent="0.35"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3:11" x14ac:dyDescent="0.35">
      <c r="C133" s="58" t="s">
        <v>270</v>
      </c>
      <c r="D133" s="58"/>
      <c r="E133" s="58"/>
      <c r="F133" s="58"/>
      <c r="G133" s="58"/>
      <c r="H133" s="58"/>
      <c r="I133" s="58"/>
      <c r="J133" s="58"/>
      <c r="K133" s="58"/>
    </row>
    <row r="134" spans="3:11" x14ac:dyDescent="0.35">
      <c r="C134" s="58" t="s">
        <v>299</v>
      </c>
      <c r="D134" s="58"/>
      <c r="E134" s="58"/>
      <c r="F134" s="58"/>
      <c r="G134" s="58"/>
      <c r="H134" s="58"/>
      <c r="I134" s="58"/>
      <c r="J134" s="58"/>
      <c r="K134" s="58"/>
    </row>
    <row r="135" spans="3:11" x14ac:dyDescent="0.35">
      <c r="C135" s="58" t="s">
        <v>272</v>
      </c>
      <c r="D135" s="58"/>
      <c r="E135" s="58"/>
      <c r="F135" s="58"/>
      <c r="G135" s="58"/>
      <c r="H135" s="58"/>
      <c r="I135" s="58"/>
      <c r="J135" s="58"/>
      <c r="K135" s="58"/>
    </row>
    <row r="136" spans="3:11" x14ac:dyDescent="0.35">
      <c r="C136" s="58" t="s">
        <v>300</v>
      </c>
      <c r="D136" s="58"/>
      <c r="E136" s="58"/>
      <c r="F136" s="58"/>
      <c r="G136" s="58"/>
      <c r="H136" s="58"/>
      <c r="I136" s="58"/>
      <c r="J136" s="58"/>
      <c r="K136" s="58"/>
    </row>
    <row r="137" spans="3:11" x14ac:dyDescent="0.35">
      <c r="C137" s="58" t="s">
        <v>301</v>
      </c>
      <c r="D137" s="58"/>
      <c r="E137" s="58"/>
      <c r="F137" s="58"/>
      <c r="G137" s="58"/>
      <c r="H137" s="58"/>
      <c r="I137" s="58"/>
      <c r="J137" s="58"/>
      <c r="K137" s="58"/>
    </row>
    <row r="138" spans="3:11" x14ac:dyDescent="0.35">
      <c r="C138" s="58" t="s">
        <v>302</v>
      </c>
      <c r="D138" s="58"/>
      <c r="E138" s="58"/>
      <c r="F138" s="58"/>
      <c r="G138" s="58"/>
      <c r="H138" s="58"/>
      <c r="I138" s="58"/>
      <c r="J138" s="58"/>
      <c r="K138" s="58"/>
    </row>
    <row r="139" spans="3:11" x14ac:dyDescent="0.35">
      <c r="C139" s="58" t="s">
        <v>270</v>
      </c>
      <c r="D139" s="58"/>
      <c r="E139" s="58"/>
      <c r="F139" s="58"/>
      <c r="G139" s="58"/>
      <c r="H139" s="58"/>
      <c r="I139" s="58"/>
      <c r="J139" s="58"/>
      <c r="K139" s="58"/>
    </row>
    <row r="140" spans="3:11" x14ac:dyDescent="0.35"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3:11" x14ac:dyDescent="0.35"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3:11" x14ac:dyDescent="0.35">
      <c r="C142" s="58" t="s">
        <v>315</v>
      </c>
      <c r="D142" s="58"/>
      <c r="E142" s="58"/>
      <c r="F142" s="58"/>
      <c r="G142" s="58"/>
      <c r="H142" s="58"/>
      <c r="I142" s="58"/>
      <c r="J142" s="58"/>
      <c r="K142" s="58"/>
    </row>
    <row r="143" spans="3:11" x14ac:dyDescent="0.35"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3:11" x14ac:dyDescent="0.35"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3:11" x14ac:dyDescent="0.35">
      <c r="C145" s="59" t="s">
        <v>360</v>
      </c>
      <c r="D145" s="58"/>
      <c r="E145" s="58"/>
      <c r="F145" s="58"/>
      <c r="G145" s="58"/>
      <c r="H145" s="58"/>
      <c r="I145" s="58"/>
      <c r="J145" s="58"/>
      <c r="K145" s="58"/>
    </row>
    <row r="146" spans="3:11" x14ac:dyDescent="0.35">
      <c r="C146" s="58" t="s">
        <v>303</v>
      </c>
      <c r="D146" s="58"/>
      <c r="E146" s="58"/>
      <c r="F146" s="58"/>
      <c r="G146" s="58"/>
      <c r="H146" s="58"/>
      <c r="I146" s="58"/>
      <c r="J146" s="58"/>
      <c r="K146" s="58"/>
    </row>
    <row r="147" spans="3:11" x14ac:dyDescent="0.35">
      <c r="C147" s="58" t="s">
        <v>304</v>
      </c>
      <c r="D147" s="58"/>
      <c r="E147" s="58"/>
      <c r="F147" s="58"/>
      <c r="G147" s="58"/>
      <c r="H147" s="58"/>
      <c r="I147" s="58"/>
      <c r="J147" s="58"/>
      <c r="K147" s="58"/>
    </row>
    <row r="148" spans="3:11" x14ac:dyDescent="0.35">
      <c r="C148" s="58" t="s">
        <v>305</v>
      </c>
      <c r="D148" s="58"/>
      <c r="E148" s="58"/>
      <c r="F148" s="58"/>
      <c r="G148" s="58"/>
      <c r="H148" s="58"/>
      <c r="I148" s="58"/>
      <c r="J148" s="58"/>
      <c r="K148" s="58"/>
    </row>
    <row r="149" spans="3:11" x14ac:dyDescent="0.35"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3:11" x14ac:dyDescent="0.35">
      <c r="C150" s="58" t="s">
        <v>270</v>
      </c>
      <c r="D150" s="58"/>
      <c r="E150" s="58"/>
      <c r="F150" s="58"/>
      <c r="G150" s="58"/>
      <c r="H150" s="58"/>
      <c r="I150" s="58"/>
      <c r="J150" s="58"/>
      <c r="K150" s="58"/>
    </row>
    <row r="151" spans="3:11" x14ac:dyDescent="0.35">
      <c r="C151" s="58" t="s">
        <v>306</v>
      </c>
      <c r="D151" s="58"/>
      <c r="E151" s="58"/>
      <c r="F151" s="58"/>
      <c r="G151" s="58"/>
      <c r="H151" s="58"/>
      <c r="I151" s="58"/>
      <c r="J151" s="58"/>
      <c r="K151" s="58"/>
    </row>
    <row r="152" spans="3:11" x14ac:dyDescent="0.35">
      <c r="C152" s="58" t="s">
        <v>272</v>
      </c>
      <c r="D152" s="58"/>
      <c r="E152" s="58"/>
      <c r="F152" s="58"/>
      <c r="G152" s="58"/>
      <c r="H152" s="58"/>
      <c r="I152" s="58"/>
      <c r="J152" s="58"/>
      <c r="K152" s="58"/>
    </row>
    <row r="153" spans="3:11" x14ac:dyDescent="0.35">
      <c r="C153" s="58" t="s">
        <v>307</v>
      </c>
      <c r="D153" s="58"/>
      <c r="E153" s="58"/>
      <c r="F153" s="58"/>
      <c r="G153" s="58"/>
      <c r="H153" s="58"/>
      <c r="I153" s="58"/>
      <c r="J153" s="58"/>
      <c r="K153" s="58"/>
    </row>
    <row r="154" spans="3:11" x14ac:dyDescent="0.35">
      <c r="C154" s="58" t="s">
        <v>308</v>
      </c>
      <c r="D154" s="58"/>
      <c r="E154" s="58"/>
      <c r="F154" s="58"/>
      <c r="G154" s="58"/>
      <c r="H154" s="58"/>
      <c r="I154" s="58"/>
      <c r="J154" s="58"/>
      <c r="K154" s="58"/>
    </row>
    <row r="155" spans="3:11" x14ac:dyDescent="0.35">
      <c r="C155" s="58" t="s">
        <v>309</v>
      </c>
      <c r="D155" s="58"/>
      <c r="E155" s="58"/>
      <c r="F155" s="58"/>
      <c r="G155" s="58"/>
      <c r="H155" s="58"/>
      <c r="I155" s="58"/>
      <c r="J155" s="58"/>
      <c r="K155" s="58"/>
    </row>
    <row r="156" spans="3:11" x14ac:dyDescent="0.35">
      <c r="C156" s="58" t="s">
        <v>270</v>
      </c>
      <c r="D156" s="58"/>
      <c r="E156" s="58"/>
      <c r="F156" s="58"/>
      <c r="G156" s="58"/>
      <c r="H156" s="58"/>
      <c r="I156" s="58"/>
      <c r="J156" s="58"/>
      <c r="K156" s="58"/>
    </row>
    <row r="157" spans="3:11" x14ac:dyDescent="0.35"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3:11" x14ac:dyDescent="0.35">
      <c r="C158" s="58"/>
      <c r="D158" s="58"/>
      <c r="E158" s="58"/>
      <c r="F158" s="58"/>
      <c r="G158" s="58"/>
      <c r="H158" s="58"/>
      <c r="I158" s="58"/>
      <c r="J158" s="58"/>
      <c r="K158" s="5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0C7C-C5A7-4528-8799-C6CCAE8B2D94}">
  <dimension ref="A1:H30"/>
  <sheetViews>
    <sheetView workbookViewId="0"/>
  </sheetViews>
  <sheetFormatPr defaultRowHeight="14.5" x14ac:dyDescent="0.35"/>
  <cols>
    <col min="1" max="1" width="5" customWidth="1"/>
  </cols>
  <sheetData>
    <row r="1" spans="1:3" x14ac:dyDescent="0.35">
      <c r="A1" t="s">
        <v>0</v>
      </c>
    </row>
    <row r="2" spans="1:3" x14ac:dyDescent="0.35">
      <c r="B2" s="57" t="s">
        <v>376</v>
      </c>
    </row>
    <row r="3" spans="1:3" x14ac:dyDescent="0.35">
      <c r="C3" t="s">
        <v>396</v>
      </c>
    </row>
    <row r="4" spans="1:3" x14ac:dyDescent="0.35">
      <c r="C4" t="s">
        <v>372</v>
      </c>
    </row>
    <row r="5" spans="1:3" x14ac:dyDescent="0.35">
      <c r="C5" t="s">
        <v>373</v>
      </c>
    </row>
    <row r="6" spans="1:3" x14ac:dyDescent="0.35">
      <c r="C6" t="s">
        <v>374</v>
      </c>
    </row>
    <row r="7" spans="1:3" x14ac:dyDescent="0.35">
      <c r="C7" t="s">
        <v>375</v>
      </c>
    </row>
    <row r="8" spans="1:3" x14ac:dyDescent="0.35">
      <c r="C8" t="s">
        <v>377</v>
      </c>
    </row>
    <row r="9" spans="1:3" x14ac:dyDescent="0.35">
      <c r="C9" t="s">
        <v>378</v>
      </c>
    </row>
    <row r="10" spans="1:3" x14ac:dyDescent="0.35">
      <c r="C10" t="s">
        <v>379</v>
      </c>
    </row>
    <row r="11" spans="1:3" x14ac:dyDescent="0.35">
      <c r="C11" t="s">
        <v>380</v>
      </c>
    </row>
    <row r="12" spans="1:3" x14ac:dyDescent="0.35">
      <c r="C12" t="s">
        <v>381</v>
      </c>
    </row>
    <row r="13" spans="1:3" x14ac:dyDescent="0.35">
      <c r="C13" t="s">
        <v>382</v>
      </c>
    </row>
    <row r="14" spans="1:3" x14ac:dyDescent="0.35">
      <c r="C14" t="s">
        <v>383</v>
      </c>
    </row>
    <row r="15" spans="1:3" x14ac:dyDescent="0.35">
      <c r="C15" t="s">
        <v>384</v>
      </c>
    </row>
    <row r="16" spans="1:3" x14ac:dyDescent="0.35">
      <c r="C16" t="s">
        <v>385</v>
      </c>
    </row>
    <row r="17" spans="3:8" x14ac:dyDescent="0.35">
      <c r="C17" t="s">
        <v>386</v>
      </c>
    </row>
    <row r="18" spans="3:8" x14ac:dyDescent="0.35">
      <c r="C18" t="s">
        <v>388</v>
      </c>
    </row>
    <row r="19" spans="3:8" x14ac:dyDescent="0.35">
      <c r="C19" t="s">
        <v>390</v>
      </c>
    </row>
    <row r="20" spans="3:8" x14ac:dyDescent="0.35">
      <c r="C20" t="s">
        <v>389</v>
      </c>
    </row>
    <row r="21" spans="3:8" x14ac:dyDescent="0.35">
      <c r="C21" t="s">
        <v>391</v>
      </c>
    </row>
    <row r="22" spans="3:8" x14ac:dyDescent="0.35">
      <c r="C22" t="s">
        <v>392</v>
      </c>
    </row>
    <row r="23" spans="3:8" x14ac:dyDescent="0.35">
      <c r="C23" t="s">
        <v>319</v>
      </c>
    </row>
    <row r="24" spans="3:8" x14ac:dyDescent="0.35">
      <c r="C24" t="s">
        <v>349</v>
      </c>
    </row>
    <row r="25" spans="3:8" x14ac:dyDescent="0.35">
      <c r="C25" t="s">
        <v>362</v>
      </c>
    </row>
    <row r="26" spans="3:8" x14ac:dyDescent="0.35">
      <c r="C26" t="s">
        <v>361</v>
      </c>
    </row>
    <row r="27" spans="3:8" x14ac:dyDescent="0.35">
      <c r="C27" s="53" t="s">
        <v>394</v>
      </c>
      <c r="D27" s="11"/>
      <c r="E27" s="11"/>
      <c r="F27" s="11"/>
      <c r="G27" s="11"/>
      <c r="H27" s="11"/>
    </row>
    <row r="28" spans="3:8" x14ac:dyDescent="0.35">
      <c r="C28" t="s">
        <v>395</v>
      </c>
      <c r="D28" s="11"/>
      <c r="E28" s="11"/>
      <c r="F28" s="11"/>
      <c r="G28" s="11"/>
      <c r="H28" s="11"/>
    </row>
    <row r="29" spans="3:8" x14ac:dyDescent="0.35">
      <c r="C29" t="s">
        <v>400</v>
      </c>
    </row>
    <row r="30" spans="3:8" x14ac:dyDescent="0.35">
      <c r="C30" t="s">
        <v>401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55B0-51BB-4818-B15E-13EA6E4E5C66}">
  <dimension ref="A1:Q76"/>
  <sheetViews>
    <sheetView topLeftCell="D1" workbookViewId="0">
      <selection activeCell="D1" sqref="D1"/>
    </sheetView>
  </sheetViews>
  <sheetFormatPr defaultRowHeight="14.5" x14ac:dyDescent="0.35"/>
  <cols>
    <col min="2" max="2" width="28.36328125" customWidth="1"/>
    <col min="3" max="3" width="13.54296875" customWidth="1"/>
    <col min="4" max="4" width="13.36328125" customWidth="1"/>
    <col min="5" max="5" width="6.81640625" customWidth="1"/>
    <col min="6" max="6" width="10.36328125" customWidth="1"/>
    <col min="7" max="7" width="12.1796875" customWidth="1"/>
    <col min="12" max="12" width="14.453125" customWidth="1"/>
    <col min="13" max="13" width="15.08984375" customWidth="1"/>
    <col min="14" max="14" width="11.453125" customWidth="1"/>
    <col min="15" max="15" width="12.1796875" customWidth="1"/>
    <col min="16" max="16" width="12.81640625" customWidth="1"/>
    <col min="17" max="17" width="12" customWidth="1"/>
    <col min="18" max="18" width="22" customWidth="1"/>
  </cols>
  <sheetData>
    <row r="1" spans="1:17" x14ac:dyDescent="0.35">
      <c r="A1" t="s">
        <v>21</v>
      </c>
      <c r="B1" t="s">
        <v>22</v>
      </c>
      <c r="C1" t="s">
        <v>98</v>
      </c>
      <c r="D1" t="s">
        <v>102</v>
      </c>
      <c r="E1" t="s">
        <v>99</v>
      </c>
      <c r="F1" t="s">
        <v>212</v>
      </c>
      <c r="G1" t="s">
        <v>213</v>
      </c>
      <c r="H1" t="s">
        <v>101</v>
      </c>
      <c r="I1" t="s">
        <v>43</v>
      </c>
      <c r="J1" t="s">
        <v>44</v>
      </c>
      <c r="K1" t="s">
        <v>45</v>
      </c>
      <c r="L1" t="s">
        <v>124</v>
      </c>
      <c r="M1" t="s">
        <v>125</v>
      </c>
      <c r="N1" t="s">
        <v>126</v>
      </c>
      <c r="O1" t="s">
        <v>127</v>
      </c>
      <c r="P1" t="s">
        <v>128</v>
      </c>
      <c r="Q1" t="s">
        <v>129</v>
      </c>
    </row>
    <row r="2" spans="1:17" x14ac:dyDescent="0.35">
      <c r="A2">
        <v>1</v>
      </c>
      <c r="B2" t="s">
        <v>25</v>
      </c>
      <c r="F2">
        <v>5.4</v>
      </c>
      <c r="G2">
        <v>0</v>
      </c>
      <c r="H2">
        <v>2</v>
      </c>
      <c r="I2">
        <v>3</v>
      </c>
      <c r="J2">
        <v>3</v>
      </c>
      <c r="K2">
        <v>0</v>
      </c>
      <c r="L2" s="10">
        <v>5.4</v>
      </c>
      <c r="M2" s="10">
        <v>0</v>
      </c>
      <c r="N2" s="48">
        <v>2</v>
      </c>
      <c r="O2" s="48">
        <v>3</v>
      </c>
      <c r="P2" s="48">
        <v>3</v>
      </c>
      <c r="Q2" s="48">
        <v>0</v>
      </c>
    </row>
    <row r="3" spans="1:17" x14ac:dyDescent="0.35">
      <c r="A3">
        <f>A2+1</f>
        <v>2</v>
      </c>
      <c r="B3" t="s">
        <v>26</v>
      </c>
      <c r="F3">
        <v>136.07</v>
      </c>
      <c r="G3">
        <v>5.49</v>
      </c>
      <c r="H3">
        <v>28</v>
      </c>
      <c r="I3">
        <v>10</v>
      </c>
      <c r="J3">
        <v>9</v>
      </c>
      <c r="K3">
        <v>1</v>
      </c>
      <c r="L3" s="10">
        <v>116.07</v>
      </c>
      <c r="M3" s="10">
        <v>5.49</v>
      </c>
      <c r="N3" s="48">
        <v>23</v>
      </c>
      <c r="O3" s="48">
        <v>9</v>
      </c>
      <c r="P3" s="48">
        <v>8</v>
      </c>
      <c r="Q3" s="48">
        <v>1</v>
      </c>
    </row>
    <row r="4" spans="1:17" x14ac:dyDescent="0.35">
      <c r="A4">
        <f t="shared" ref="A4:A67" si="0">A3+1</f>
        <v>3</v>
      </c>
      <c r="B4" t="s">
        <v>18</v>
      </c>
      <c r="F4">
        <v>16.4726</v>
      </c>
      <c r="G4">
        <v>19.89</v>
      </c>
      <c r="H4">
        <v>11</v>
      </c>
      <c r="I4">
        <v>4</v>
      </c>
      <c r="J4">
        <v>3</v>
      </c>
      <c r="K4">
        <v>1</v>
      </c>
      <c r="L4" s="10">
        <v>16.3856</v>
      </c>
      <c r="M4" s="10">
        <v>19.89</v>
      </c>
      <c r="N4" s="48">
        <v>11</v>
      </c>
      <c r="O4" s="48">
        <v>3</v>
      </c>
      <c r="P4" s="48">
        <v>2</v>
      </c>
      <c r="Q4" s="48">
        <v>1</v>
      </c>
    </row>
    <row r="5" spans="1:17" x14ac:dyDescent="0.35">
      <c r="A5">
        <f t="shared" si="0"/>
        <v>4</v>
      </c>
      <c r="B5" t="s">
        <v>28</v>
      </c>
      <c r="F5">
        <v>3.4</v>
      </c>
      <c r="G5">
        <v>0</v>
      </c>
      <c r="H5">
        <v>6</v>
      </c>
      <c r="I5">
        <v>1</v>
      </c>
      <c r="J5">
        <v>1</v>
      </c>
      <c r="K5">
        <v>0</v>
      </c>
      <c r="L5" s="10">
        <v>3.4</v>
      </c>
      <c r="M5" s="10">
        <v>0</v>
      </c>
      <c r="N5" s="48">
        <v>6</v>
      </c>
      <c r="O5" s="48">
        <v>1</v>
      </c>
      <c r="P5" s="48">
        <v>1</v>
      </c>
      <c r="Q5" s="48">
        <v>0</v>
      </c>
    </row>
    <row r="6" spans="1:17" x14ac:dyDescent="0.35">
      <c r="A6">
        <f t="shared" si="0"/>
        <v>5</v>
      </c>
      <c r="B6" t="s">
        <v>29</v>
      </c>
      <c r="F6">
        <v>4775.9399999999996</v>
      </c>
      <c r="G6">
        <v>362.46890000000002</v>
      </c>
      <c r="H6">
        <v>21</v>
      </c>
      <c r="I6">
        <v>23</v>
      </c>
      <c r="J6">
        <v>12</v>
      </c>
      <c r="K6">
        <v>11</v>
      </c>
      <c r="L6" s="10">
        <v>75.19</v>
      </c>
      <c r="M6" s="10">
        <v>362.46890000000002</v>
      </c>
      <c r="N6" s="48">
        <v>14</v>
      </c>
      <c r="O6" s="48">
        <v>20</v>
      </c>
      <c r="P6" s="48">
        <v>9</v>
      </c>
      <c r="Q6" s="48">
        <v>11</v>
      </c>
    </row>
    <row r="7" spans="1:17" x14ac:dyDescent="0.35">
      <c r="A7">
        <f t="shared" si="0"/>
        <v>6</v>
      </c>
      <c r="B7" t="s">
        <v>30</v>
      </c>
      <c r="F7">
        <v>33.524999999999999</v>
      </c>
      <c r="G7">
        <v>0</v>
      </c>
      <c r="H7">
        <v>0</v>
      </c>
      <c r="I7">
        <v>2</v>
      </c>
      <c r="J7">
        <v>2</v>
      </c>
      <c r="K7">
        <v>0</v>
      </c>
      <c r="L7" s="10">
        <v>33.524999999999999</v>
      </c>
      <c r="M7" s="10">
        <v>0</v>
      </c>
      <c r="N7" s="48">
        <v>0</v>
      </c>
      <c r="O7" s="48">
        <v>2</v>
      </c>
      <c r="P7" s="48">
        <v>2</v>
      </c>
      <c r="Q7" s="48">
        <v>0</v>
      </c>
    </row>
    <row r="8" spans="1:17" x14ac:dyDescent="0.35">
      <c r="A8">
        <f t="shared" si="0"/>
        <v>7</v>
      </c>
      <c r="B8" t="s">
        <v>31</v>
      </c>
      <c r="F8">
        <v>46.99</v>
      </c>
      <c r="G8">
        <v>12.95</v>
      </c>
      <c r="H8">
        <v>22</v>
      </c>
      <c r="I8">
        <v>8</v>
      </c>
      <c r="J8">
        <v>5</v>
      </c>
      <c r="K8">
        <v>3</v>
      </c>
      <c r="L8" s="10">
        <v>46.99</v>
      </c>
      <c r="M8" s="10">
        <v>12.95</v>
      </c>
      <c r="N8" s="48">
        <v>9</v>
      </c>
      <c r="O8" s="48">
        <v>6</v>
      </c>
      <c r="P8" s="48">
        <v>3</v>
      </c>
      <c r="Q8" s="48">
        <v>3</v>
      </c>
    </row>
    <row r="9" spans="1:17" x14ac:dyDescent="0.35">
      <c r="A9">
        <f t="shared" si="0"/>
        <v>8</v>
      </c>
      <c r="B9" t="s">
        <v>41</v>
      </c>
      <c r="F9">
        <v>1157.2550000000001</v>
      </c>
      <c r="G9">
        <v>313.46449999999999</v>
      </c>
      <c r="H9">
        <v>81</v>
      </c>
      <c r="I9">
        <v>29</v>
      </c>
      <c r="J9">
        <v>47</v>
      </c>
      <c r="K9">
        <v>2</v>
      </c>
      <c r="L9" s="10">
        <v>907.36450000000002</v>
      </c>
      <c r="M9" s="10">
        <v>313.46449999999999</v>
      </c>
      <c r="N9" s="48">
        <v>72</v>
      </c>
      <c r="O9" s="48">
        <v>43</v>
      </c>
      <c r="P9" s="48">
        <v>41</v>
      </c>
      <c r="Q9" s="48">
        <v>2</v>
      </c>
    </row>
    <row r="10" spans="1:17" x14ac:dyDescent="0.35">
      <c r="A10">
        <f t="shared" si="0"/>
        <v>9</v>
      </c>
      <c r="B10" t="s">
        <v>32</v>
      </c>
      <c r="F10">
        <v>119277.7</v>
      </c>
      <c r="G10">
        <v>0</v>
      </c>
      <c r="H10">
        <v>47</v>
      </c>
      <c r="I10">
        <v>42</v>
      </c>
      <c r="J10">
        <v>42</v>
      </c>
      <c r="K10">
        <v>0</v>
      </c>
      <c r="L10" s="10">
        <v>58.375399999999999</v>
      </c>
      <c r="M10" s="10">
        <v>0</v>
      </c>
      <c r="N10" s="48">
        <v>5</v>
      </c>
      <c r="O10" s="48">
        <v>4</v>
      </c>
      <c r="P10" s="48">
        <v>4</v>
      </c>
      <c r="Q10" s="48">
        <v>0</v>
      </c>
    </row>
    <row r="11" spans="1:17" x14ac:dyDescent="0.35">
      <c r="A11">
        <f t="shared" si="0"/>
        <v>10</v>
      </c>
      <c r="B11" t="s">
        <v>23</v>
      </c>
      <c r="F11">
        <v>580.65890000000002</v>
      </c>
      <c r="G11">
        <v>888.66780000000006</v>
      </c>
      <c r="H11">
        <v>77</v>
      </c>
      <c r="I11">
        <v>55</v>
      </c>
      <c r="J11">
        <v>43</v>
      </c>
      <c r="K11">
        <v>12</v>
      </c>
      <c r="L11" s="10">
        <v>349.76659999999998</v>
      </c>
      <c r="M11" s="10">
        <v>40.29</v>
      </c>
      <c r="N11" s="48">
        <v>70</v>
      </c>
      <c r="O11" s="48">
        <v>42</v>
      </c>
      <c r="P11" s="48">
        <v>36</v>
      </c>
      <c r="Q11" s="48">
        <v>6</v>
      </c>
    </row>
    <row r="12" spans="1:17" x14ac:dyDescent="0.35">
      <c r="A12">
        <f t="shared" si="0"/>
        <v>11</v>
      </c>
      <c r="B12" t="s">
        <v>42</v>
      </c>
      <c r="F12">
        <v>189.91</v>
      </c>
      <c r="G12">
        <v>36.880000000000003</v>
      </c>
      <c r="H12">
        <v>7</v>
      </c>
      <c r="I12">
        <v>23</v>
      </c>
      <c r="J12">
        <v>20</v>
      </c>
      <c r="K12">
        <v>3</v>
      </c>
      <c r="L12" s="10">
        <v>189.91</v>
      </c>
      <c r="M12" s="10">
        <v>36.880000000000003</v>
      </c>
      <c r="N12" s="48">
        <v>7</v>
      </c>
      <c r="O12" s="48">
        <v>23</v>
      </c>
      <c r="P12" s="48">
        <v>20</v>
      </c>
      <c r="Q12" s="48">
        <v>3</v>
      </c>
    </row>
    <row r="13" spans="1:17" x14ac:dyDescent="0.35">
      <c r="A13">
        <f t="shared" si="0"/>
        <v>12</v>
      </c>
      <c r="B13" t="s">
        <v>27</v>
      </c>
      <c r="F13">
        <v>102616</v>
      </c>
      <c r="G13">
        <v>507.21499999999997</v>
      </c>
      <c r="H13">
        <v>115</v>
      </c>
      <c r="I13">
        <v>71</v>
      </c>
      <c r="J13">
        <v>57</v>
      </c>
      <c r="K13">
        <v>14</v>
      </c>
      <c r="L13" s="10">
        <v>660.25660000000005</v>
      </c>
      <c r="M13" s="10">
        <v>357.21499999999997</v>
      </c>
      <c r="N13" s="48">
        <v>47</v>
      </c>
      <c r="O13" s="48">
        <v>46</v>
      </c>
      <c r="P13" s="48">
        <v>33</v>
      </c>
      <c r="Q13" s="48">
        <v>13</v>
      </c>
    </row>
    <row r="14" spans="1:17" x14ac:dyDescent="0.35">
      <c r="A14">
        <f t="shared" si="0"/>
        <v>13</v>
      </c>
      <c r="B14" t="s">
        <v>20</v>
      </c>
      <c r="F14">
        <v>300.5093</v>
      </c>
      <c r="G14">
        <v>47</v>
      </c>
      <c r="H14">
        <v>25</v>
      </c>
      <c r="I14">
        <v>10</v>
      </c>
      <c r="J14">
        <v>9</v>
      </c>
      <c r="K14">
        <v>1</v>
      </c>
      <c r="L14" s="10">
        <v>170.5093</v>
      </c>
      <c r="M14" s="10">
        <v>47</v>
      </c>
      <c r="N14" s="48">
        <v>18</v>
      </c>
      <c r="O14" s="48">
        <v>9</v>
      </c>
      <c r="P14" s="48">
        <v>8</v>
      </c>
      <c r="Q14" s="48">
        <v>1</v>
      </c>
    </row>
    <row r="15" spans="1:17" x14ac:dyDescent="0.35">
      <c r="A15">
        <f t="shared" si="0"/>
        <v>14</v>
      </c>
      <c r="B15" t="s">
        <v>33</v>
      </c>
      <c r="F15">
        <v>3.5</v>
      </c>
      <c r="G15">
        <v>2.5</v>
      </c>
      <c r="H15">
        <v>6</v>
      </c>
      <c r="I15">
        <v>2</v>
      </c>
      <c r="J15">
        <v>1</v>
      </c>
      <c r="K15">
        <v>1</v>
      </c>
      <c r="L15" s="10">
        <v>3.5</v>
      </c>
      <c r="M15" s="10">
        <v>2.5</v>
      </c>
      <c r="N15" s="48">
        <v>6</v>
      </c>
      <c r="O15" s="48">
        <v>2</v>
      </c>
      <c r="P15" s="48">
        <v>1</v>
      </c>
      <c r="Q15" s="48">
        <v>1</v>
      </c>
    </row>
    <row r="16" spans="1:17" x14ac:dyDescent="0.35">
      <c r="A16">
        <f t="shared" si="0"/>
        <v>15</v>
      </c>
      <c r="B16" t="s">
        <v>46</v>
      </c>
      <c r="F16">
        <v>115555.4</v>
      </c>
      <c r="G16">
        <v>8944.0730000000003</v>
      </c>
      <c r="H16">
        <v>166</v>
      </c>
      <c r="I16">
        <v>91</v>
      </c>
      <c r="J16">
        <v>73</v>
      </c>
      <c r="K16">
        <v>18</v>
      </c>
      <c r="L16" s="10">
        <v>1749.3409999999999</v>
      </c>
      <c r="M16" s="10">
        <v>4409.0309999999999</v>
      </c>
      <c r="N16" s="48">
        <v>83</v>
      </c>
      <c r="O16" s="48">
        <v>64</v>
      </c>
      <c r="P16" s="48">
        <v>49</v>
      </c>
      <c r="Q16" s="48">
        <v>15</v>
      </c>
    </row>
    <row r="17" spans="1:17" x14ac:dyDescent="0.35">
      <c r="A17">
        <f t="shared" si="0"/>
        <v>16</v>
      </c>
      <c r="B17" t="s">
        <v>4</v>
      </c>
      <c r="C17">
        <v>1</v>
      </c>
      <c r="F17">
        <v>447.5378</v>
      </c>
      <c r="G17">
        <v>314.82799999999997</v>
      </c>
      <c r="H17">
        <v>15</v>
      </c>
      <c r="I17">
        <v>26</v>
      </c>
      <c r="J17">
        <v>21</v>
      </c>
      <c r="K17">
        <v>5</v>
      </c>
      <c r="L17" s="10">
        <v>371.43779999999998</v>
      </c>
      <c r="M17" s="10">
        <v>214.828</v>
      </c>
      <c r="N17" s="48">
        <v>15</v>
      </c>
      <c r="O17" s="48">
        <v>21</v>
      </c>
      <c r="P17" s="48">
        <v>17</v>
      </c>
      <c r="Q17" s="48">
        <v>4</v>
      </c>
    </row>
    <row r="18" spans="1:17" x14ac:dyDescent="0.35">
      <c r="A18">
        <f t="shared" si="0"/>
        <v>17</v>
      </c>
      <c r="B18" t="s">
        <v>24</v>
      </c>
      <c r="F18">
        <v>147.04300000000001</v>
      </c>
      <c r="G18">
        <v>0</v>
      </c>
      <c r="H18">
        <v>9</v>
      </c>
      <c r="I18">
        <v>12</v>
      </c>
      <c r="J18">
        <v>12</v>
      </c>
      <c r="K18">
        <v>0</v>
      </c>
      <c r="L18" s="10">
        <v>147.04300000000001</v>
      </c>
      <c r="M18" s="10">
        <v>0</v>
      </c>
      <c r="N18" s="48">
        <v>9</v>
      </c>
      <c r="O18" s="48">
        <v>12</v>
      </c>
      <c r="P18" s="48">
        <v>12</v>
      </c>
      <c r="Q18" s="48">
        <v>0</v>
      </c>
    </row>
    <row r="19" spans="1:17" x14ac:dyDescent="0.35">
      <c r="A19">
        <f t="shared" si="0"/>
        <v>18</v>
      </c>
      <c r="B19" t="s">
        <v>34</v>
      </c>
      <c r="F19">
        <v>662.69500000000005</v>
      </c>
      <c r="G19">
        <v>560.29359999999997</v>
      </c>
      <c r="H19">
        <v>4</v>
      </c>
      <c r="I19">
        <v>5</v>
      </c>
      <c r="J19">
        <v>3</v>
      </c>
      <c r="K19">
        <v>2</v>
      </c>
      <c r="L19" s="10">
        <v>662.69500000000005</v>
      </c>
      <c r="M19" s="10">
        <v>560.29359999999997</v>
      </c>
      <c r="N19" s="48">
        <v>4</v>
      </c>
      <c r="O19" s="48">
        <v>5</v>
      </c>
      <c r="P19" s="48">
        <v>3</v>
      </c>
      <c r="Q19" s="48">
        <v>2</v>
      </c>
    </row>
    <row r="20" spans="1:17" x14ac:dyDescent="0.35">
      <c r="A20">
        <f t="shared" si="0"/>
        <v>19</v>
      </c>
      <c r="B20" t="s">
        <v>35</v>
      </c>
      <c r="F20">
        <v>98289.48</v>
      </c>
      <c r="G20">
        <v>473.58600000000001</v>
      </c>
      <c r="H20">
        <v>195</v>
      </c>
      <c r="I20">
        <v>60</v>
      </c>
      <c r="J20">
        <v>57</v>
      </c>
      <c r="K20">
        <v>3</v>
      </c>
      <c r="L20" s="10">
        <v>2756.2750000000001</v>
      </c>
      <c r="M20" s="10">
        <v>422.74</v>
      </c>
      <c r="N20" s="48">
        <v>115</v>
      </c>
      <c r="O20" s="48">
        <v>36</v>
      </c>
      <c r="P20" s="48">
        <v>34</v>
      </c>
      <c r="Q20" s="48">
        <v>2</v>
      </c>
    </row>
    <row r="21" spans="1:17" x14ac:dyDescent="0.35">
      <c r="A21">
        <f t="shared" si="0"/>
        <v>20</v>
      </c>
      <c r="B21" t="s">
        <v>47</v>
      </c>
      <c r="C21">
        <v>1</v>
      </c>
      <c r="F21">
        <v>75963.13</v>
      </c>
      <c r="G21">
        <v>11821</v>
      </c>
      <c r="H21">
        <v>40</v>
      </c>
      <c r="I21">
        <v>68</v>
      </c>
      <c r="J21">
        <v>54</v>
      </c>
      <c r="K21">
        <v>14</v>
      </c>
      <c r="L21" s="10">
        <v>510</v>
      </c>
      <c r="M21" s="10">
        <v>1415.7370000000001</v>
      </c>
      <c r="N21" s="48">
        <v>2</v>
      </c>
      <c r="O21" s="48">
        <v>3</v>
      </c>
      <c r="P21" s="48">
        <v>2</v>
      </c>
      <c r="Q21" s="48">
        <v>1</v>
      </c>
    </row>
    <row r="22" spans="1:17" x14ac:dyDescent="0.35">
      <c r="A22">
        <f t="shared" si="0"/>
        <v>21</v>
      </c>
      <c r="B22" t="s">
        <v>48</v>
      </c>
      <c r="F22">
        <v>13154.34</v>
      </c>
      <c r="G22">
        <v>0</v>
      </c>
      <c r="H22">
        <v>181</v>
      </c>
      <c r="I22">
        <v>102</v>
      </c>
      <c r="J22">
        <v>102</v>
      </c>
      <c r="K22">
        <v>0</v>
      </c>
      <c r="L22" s="10">
        <v>1686.9590000000001</v>
      </c>
      <c r="M22" s="10">
        <v>0</v>
      </c>
      <c r="N22" s="48">
        <v>171</v>
      </c>
      <c r="O22" s="48">
        <v>89</v>
      </c>
      <c r="P22" s="48">
        <v>89</v>
      </c>
      <c r="Q22" s="48">
        <v>0</v>
      </c>
    </row>
    <row r="23" spans="1:17" x14ac:dyDescent="0.35">
      <c r="A23">
        <f t="shared" si="0"/>
        <v>22</v>
      </c>
      <c r="B23" t="s">
        <v>36</v>
      </c>
      <c r="F23">
        <v>101.1163</v>
      </c>
      <c r="G23">
        <v>109.113</v>
      </c>
      <c r="H23">
        <v>6</v>
      </c>
      <c r="I23">
        <v>23</v>
      </c>
      <c r="J23">
        <v>8</v>
      </c>
      <c r="K23">
        <v>15</v>
      </c>
      <c r="L23" s="10">
        <v>101.1163</v>
      </c>
      <c r="M23" s="10">
        <v>109.113</v>
      </c>
      <c r="N23" s="48">
        <v>6</v>
      </c>
      <c r="O23" s="48">
        <v>23</v>
      </c>
      <c r="P23" s="48">
        <v>8</v>
      </c>
      <c r="Q23" s="48">
        <v>15</v>
      </c>
    </row>
    <row r="24" spans="1:17" x14ac:dyDescent="0.35">
      <c r="A24">
        <f t="shared" si="0"/>
        <v>23</v>
      </c>
      <c r="B24" t="s">
        <v>37</v>
      </c>
      <c r="F24">
        <v>444.15</v>
      </c>
      <c r="G24">
        <v>0</v>
      </c>
      <c r="H24">
        <v>3</v>
      </c>
      <c r="I24">
        <v>2</v>
      </c>
      <c r="J24">
        <v>2</v>
      </c>
      <c r="K24">
        <v>0</v>
      </c>
      <c r="L24" s="10">
        <v>444.15</v>
      </c>
      <c r="M24" s="10">
        <v>0</v>
      </c>
      <c r="N24" s="48">
        <v>3</v>
      </c>
      <c r="O24" s="48">
        <v>2</v>
      </c>
      <c r="P24" s="48">
        <v>2</v>
      </c>
      <c r="Q24" s="48">
        <v>0</v>
      </c>
    </row>
    <row r="25" spans="1:17" x14ac:dyDescent="0.35">
      <c r="A25">
        <f t="shared" si="0"/>
        <v>24</v>
      </c>
      <c r="B25" t="s">
        <v>38</v>
      </c>
      <c r="F25">
        <v>93.786799999999999</v>
      </c>
      <c r="G25">
        <v>0</v>
      </c>
      <c r="H25">
        <v>21</v>
      </c>
      <c r="I25">
        <v>5</v>
      </c>
      <c r="J25">
        <v>5</v>
      </c>
      <c r="K25">
        <v>0</v>
      </c>
      <c r="L25" s="10">
        <v>43.786799999999999</v>
      </c>
      <c r="M25" s="10">
        <v>0</v>
      </c>
      <c r="N25" s="48">
        <v>19</v>
      </c>
      <c r="O25" s="48">
        <v>4</v>
      </c>
      <c r="P25" s="48">
        <v>4</v>
      </c>
      <c r="Q25" s="48">
        <v>0</v>
      </c>
    </row>
    <row r="26" spans="1:17" x14ac:dyDescent="0.35">
      <c r="A26">
        <f t="shared" si="0"/>
        <v>25</v>
      </c>
      <c r="B26" t="s">
        <v>49</v>
      </c>
      <c r="C26">
        <v>1</v>
      </c>
      <c r="F26">
        <v>260.87900000000002</v>
      </c>
      <c r="G26">
        <v>3238.3510000000001</v>
      </c>
      <c r="H26">
        <v>6</v>
      </c>
      <c r="I26">
        <v>16</v>
      </c>
      <c r="J26">
        <v>12</v>
      </c>
      <c r="K26">
        <v>4</v>
      </c>
      <c r="L26" s="10">
        <v>260.87900000000002</v>
      </c>
      <c r="M26" s="10">
        <v>3238.3510000000001</v>
      </c>
      <c r="N26" s="48">
        <v>6</v>
      </c>
      <c r="O26" s="48">
        <v>16</v>
      </c>
      <c r="P26" s="48">
        <v>12</v>
      </c>
      <c r="Q26" s="48">
        <v>4</v>
      </c>
    </row>
    <row r="27" spans="1:17" x14ac:dyDescent="0.35">
      <c r="A27">
        <f t="shared" si="0"/>
        <v>26</v>
      </c>
      <c r="B27" t="s">
        <v>19</v>
      </c>
      <c r="F27">
        <v>325.92950000000002</v>
      </c>
      <c r="G27">
        <v>149.97</v>
      </c>
      <c r="H27">
        <v>53</v>
      </c>
      <c r="I27">
        <v>32</v>
      </c>
      <c r="J27">
        <v>23</v>
      </c>
      <c r="K27">
        <v>9</v>
      </c>
      <c r="L27" s="10">
        <v>195.92949999999999</v>
      </c>
      <c r="M27" s="10">
        <v>149.97</v>
      </c>
      <c r="N27" s="48">
        <v>44</v>
      </c>
      <c r="O27" s="48">
        <v>31</v>
      </c>
      <c r="P27" s="48">
        <v>22</v>
      </c>
      <c r="Q27" s="48">
        <v>9</v>
      </c>
    </row>
    <row r="28" spans="1:17" x14ac:dyDescent="0.35">
      <c r="A28">
        <f t="shared" si="0"/>
        <v>27</v>
      </c>
      <c r="B28" t="s">
        <v>39</v>
      </c>
      <c r="F28">
        <v>73.959999999999994</v>
      </c>
      <c r="G28">
        <v>0</v>
      </c>
      <c r="H28">
        <v>7</v>
      </c>
      <c r="I28">
        <v>3</v>
      </c>
      <c r="J28">
        <v>3</v>
      </c>
      <c r="K28">
        <v>0</v>
      </c>
      <c r="L28" s="10">
        <v>6.96</v>
      </c>
      <c r="M28" s="10">
        <v>0</v>
      </c>
      <c r="N28" s="48">
        <v>4</v>
      </c>
      <c r="O28" s="48">
        <v>1</v>
      </c>
      <c r="P28" s="48">
        <v>1</v>
      </c>
      <c r="Q28" s="48">
        <v>0</v>
      </c>
    </row>
    <row r="29" spans="1:17" x14ac:dyDescent="0.35">
      <c r="A29">
        <f t="shared" si="0"/>
        <v>28</v>
      </c>
      <c r="B29" t="s">
        <v>40</v>
      </c>
      <c r="F29">
        <v>4.3750600000000004</v>
      </c>
      <c r="G29">
        <v>0</v>
      </c>
      <c r="H29">
        <v>1</v>
      </c>
      <c r="I29">
        <v>1</v>
      </c>
      <c r="J29">
        <v>1</v>
      </c>
      <c r="K29">
        <v>0</v>
      </c>
      <c r="L29" s="10">
        <v>4.3750600000000004</v>
      </c>
      <c r="M29" s="10">
        <v>0</v>
      </c>
      <c r="N29" s="48">
        <v>1</v>
      </c>
      <c r="O29" s="48">
        <v>1</v>
      </c>
      <c r="P29" s="48">
        <v>1</v>
      </c>
      <c r="Q29" s="48">
        <v>0</v>
      </c>
    </row>
    <row r="30" spans="1:17" x14ac:dyDescent="0.35">
      <c r="A30">
        <f t="shared" si="0"/>
        <v>29</v>
      </c>
      <c r="B30" t="s">
        <v>50</v>
      </c>
      <c r="F30">
        <v>74425.75</v>
      </c>
      <c r="G30">
        <v>126.785</v>
      </c>
      <c r="H30">
        <v>87</v>
      </c>
      <c r="I30">
        <v>72</v>
      </c>
      <c r="J30">
        <v>69</v>
      </c>
      <c r="K30">
        <v>3</v>
      </c>
      <c r="L30" s="10">
        <v>4207.2290000000003</v>
      </c>
      <c r="M30" s="10">
        <v>23.9</v>
      </c>
      <c r="N30" s="48">
        <v>57</v>
      </c>
      <c r="O30" s="48">
        <v>37</v>
      </c>
      <c r="P30" s="48">
        <v>36</v>
      </c>
      <c r="Q30" s="48">
        <v>1</v>
      </c>
    </row>
    <row r="31" spans="1:17" x14ac:dyDescent="0.35">
      <c r="A31">
        <f t="shared" si="0"/>
        <v>30</v>
      </c>
      <c r="B31" t="s">
        <v>59</v>
      </c>
      <c r="F31">
        <v>1183.79</v>
      </c>
      <c r="G31">
        <v>7</v>
      </c>
      <c r="H31">
        <v>65</v>
      </c>
      <c r="I31">
        <v>32</v>
      </c>
      <c r="J31">
        <v>31</v>
      </c>
      <c r="K31">
        <v>1</v>
      </c>
      <c r="L31" s="10">
        <v>541.21100000000001</v>
      </c>
      <c r="M31" s="10">
        <v>7</v>
      </c>
      <c r="N31" s="48">
        <v>48</v>
      </c>
      <c r="O31" s="48">
        <v>23</v>
      </c>
      <c r="P31" s="48">
        <v>22</v>
      </c>
      <c r="Q31" s="48">
        <v>1</v>
      </c>
    </row>
    <row r="32" spans="1:17" x14ac:dyDescent="0.35">
      <c r="A32">
        <f t="shared" si="0"/>
        <v>31</v>
      </c>
      <c r="B32" t="s">
        <v>55</v>
      </c>
      <c r="F32">
        <v>18.84</v>
      </c>
      <c r="G32">
        <v>0</v>
      </c>
      <c r="H32">
        <v>1</v>
      </c>
      <c r="I32">
        <v>1</v>
      </c>
      <c r="J32">
        <v>1</v>
      </c>
      <c r="K32">
        <v>0</v>
      </c>
      <c r="L32" s="10">
        <v>18.84</v>
      </c>
      <c r="M32" s="10">
        <v>0</v>
      </c>
      <c r="N32" s="48">
        <v>0</v>
      </c>
      <c r="O32" s="48">
        <v>1</v>
      </c>
      <c r="P32" s="48">
        <v>1</v>
      </c>
      <c r="Q32" s="48">
        <v>0</v>
      </c>
    </row>
    <row r="33" spans="1:17" x14ac:dyDescent="0.35">
      <c r="A33">
        <f t="shared" si="0"/>
        <v>32</v>
      </c>
      <c r="B33" t="s">
        <v>51</v>
      </c>
      <c r="F33">
        <v>9953.7690000000002</v>
      </c>
      <c r="G33">
        <v>0</v>
      </c>
      <c r="H33">
        <v>18</v>
      </c>
      <c r="I33">
        <v>10</v>
      </c>
      <c r="J33">
        <v>10</v>
      </c>
      <c r="K33">
        <v>0</v>
      </c>
      <c r="L33" s="10">
        <v>54.743969999999997</v>
      </c>
      <c r="M33" s="10">
        <v>0</v>
      </c>
      <c r="N33" s="48">
        <v>18</v>
      </c>
      <c r="O33" s="48">
        <v>6</v>
      </c>
      <c r="P33" s="48">
        <v>6</v>
      </c>
      <c r="Q33" s="48">
        <v>0</v>
      </c>
    </row>
    <row r="34" spans="1:17" x14ac:dyDescent="0.35">
      <c r="A34">
        <f t="shared" si="0"/>
        <v>33</v>
      </c>
      <c r="B34" t="s">
        <v>52</v>
      </c>
      <c r="F34">
        <v>328.22399999999999</v>
      </c>
      <c r="G34">
        <v>21.46</v>
      </c>
      <c r="H34">
        <v>49</v>
      </c>
      <c r="I34">
        <v>13</v>
      </c>
      <c r="J34">
        <v>12</v>
      </c>
      <c r="K34">
        <v>1</v>
      </c>
      <c r="L34" s="10">
        <v>191.892</v>
      </c>
      <c r="M34" s="10">
        <v>21.46</v>
      </c>
      <c r="N34" s="48">
        <v>26</v>
      </c>
      <c r="O34" s="48">
        <v>7</v>
      </c>
      <c r="P34" s="48">
        <v>6</v>
      </c>
      <c r="Q34" s="48">
        <v>1</v>
      </c>
    </row>
    <row r="35" spans="1:17" x14ac:dyDescent="0.35">
      <c r="A35">
        <f t="shared" si="0"/>
        <v>34</v>
      </c>
      <c r="B35" t="s">
        <v>53</v>
      </c>
      <c r="F35">
        <v>169944</v>
      </c>
      <c r="G35">
        <v>0</v>
      </c>
      <c r="H35">
        <v>197</v>
      </c>
      <c r="I35">
        <v>49</v>
      </c>
      <c r="J35">
        <v>49</v>
      </c>
      <c r="K35">
        <v>0</v>
      </c>
      <c r="L35" s="10">
        <v>866.12789999999995</v>
      </c>
      <c r="M35" s="10">
        <v>0</v>
      </c>
      <c r="N35" s="48">
        <v>36</v>
      </c>
      <c r="O35" s="48">
        <v>34</v>
      </c>
      <c r="P35" s="48">
        <v>34</v>
      </c>
      <c r="Q35" s="48">
        <v>0</v>
      </c>
    </row>
    <row r="36" spans="1:17" x14ac:dyDescent="0.35">
      <c r="A36">
        <f t="shared" si="0"/>
        <v>35</v>
      </c>
      <c r="B36" t="s">
        <v>54</v>
      </c>
      <c r="F36">
        <v>185.82</v>
      </c>
      <c r="G36">
        <v>0</v>
      </c>
      <c r="H36">
        <v>7</v>
      </c>
      <c r="I36">
        <v>6</v>
      </c>
      <c r="J36">
        <v>6</v>
      </c>
      <c r="K36">
        <v>0</v>
      </c>
      <c r="L36" s="10">
        <v>185.82</v>
      </c>
      <c r="M36" s="10">
        <v>0</v>
      </c>
      <c r="N36" s="48">
        <v>7</v>
      </c>
      <c r="O36" s="48">
        <v>6</v>
      </c>
      <c r="P36" s="48">
        <v>6</v>
      </c>
      <c r="Q36" s="48">
        <v>0</v>
      </c>
    </row>
    <row r="37" spans="1:17" x14ac:dyDescent="0.35">
      <c r="A37">
        <f t="shared" si="0"/>
        <v>36</v>
      </c>
      <c r="B37" t="s">
        <v>56</v>
      </c>
      <c r="C37">
        <v>1</v>
      </c>
      <c r="F37">
        <v>75387.42</v>
      </c>
      <c r="G37">
        <v>6441.3459999999995</v>
      </c>
      <c r="H37">
        <v>39</v>
      </c>
      <c r="I37">
        <v>64</v>
      </c>
      <c r="J37">
        <v>51</v>
      </c>
      <c r="K37">
        <v>13</v>
      </c>
      <c r="L37" s="10">
        <v>360</v>
      </c>
      <c r="M37" s="10">
        <v>0</v>
      </c>
      <c r="N37" s="48">
        <v>2</v>
      </c>
      <c r="O37" s="48">
        <v>1</v>
      </c>
      <c r="P37" s="48">
        <v>1</v>
      </c>
      <c r="Q37" s="48">
        <v>0</v>
      </c>
    </row>
    <row r="38" spans="1:17" x14ac:dyDescent="0.35">
      <c r="A38">
        <f t="shared" si="0"/>
        <v>37</v>
      </c>
      <c r="B38" t="s">
        <v>57</v>
      </c>
      <c r="F38">
        <v>420</v>
      </c>
      <c r="G38">
        <v>0</v>
      </c>
      <c r="H38">
        <v>2</v>
      </c>
      <c r="I38">
        <v>1</v>
      </c>
      <c r="J38">
        <v>1</v>
      </c>
      <c r="K38">
        <v>0</v>
      </c>
      <c r="L38" s="10">
        <v>420</v>
      </c>
      <c r="M38" s="10">
        <v>0</v>
      </c>
      <c r="N38" s="48">
        <v>2</v>
      </c>
      <c r="O38" s="48">
        <v>1</v>
      </c>
      <c r="P38" s="48">
        <v>1</v>
      </c>
      <c r="Q38" s="48">
        <v>0</v>
      </c>
    </row>
    <row r="39" spans="1:17" x14ac:dyDescent="0.35">
      <c r="A39">
        <f t="shared" si="0"/>
        <v>38</v>
      </c>
      <c r="B39" t="s">
        <v>58</v>
      </c>
      <c r="F39">
        <v>420</v>
      </c>
      <c r="G39">
        <v>0</v>
      </c>
      <c r="H39">
        <v>2</v>
      </c>
      <c r="I39">
        <v>1</v>
      </c>
      <c r="J39">
        <v>1</v>
      </c>
      <c r="K39">
        <v>0</v>
      </c>
      <c r="L39" s="10">
        <v>420</v>
      </c>
      <c r="M39" s="10">
        <v>0</v>
      </c>
      <c r="N39" s="48">
        <v>2</v>
      </c>
      <c r="O39" s="48">
        <v>1</v>
      </c>
      <c r="P39" s="48">
        <v>1</v>
      </c>
      <c r="Q39" s="48">
        <v>0</v>
      </c>
    </row>
    <row r="40" spans="1:17" x14ac:dyDescent="0.35">
      <c r="A40">
        <f t="shared" si="0"/>
        <v>39</v>
      </c>
      <c r="B40" t="s">
        <v>60</v>
      </c>
      <c r="F40">
        <v>0</v>
      </c>
      <c r="G40">
        <v>0</v>
      </c>
      <c r="H40">
        <v>1</v>
      </c>
      <c r="I40" t="s">
        <v>97</v>
      </c>
      <c r="L40" s="10">
        <v>0</v>
      </c>
      <c r="M40" s="10">
        <v>0</v>
      </c>
      <c r="N40" s="48">
        <v>1</v>
      </c>
      <c r="O40" s="48">
        <v>0</v>
      </c>
      <c r="P40" s="48" t="s">
        <v>97</v>
      </c>
      <c r="Q40" s="48" t="s">
        <v>97</v>
      </c>
    </row>
    <row r="41" spans="1:17" x14ac:dyDescent="0.35">
      <c r="A41">
        <f t="shared" si="0"/>
        <v>40</v>
      </c>
      <c r="B41" t="s">
        <v>61</v>
      </c>
      <c r="F41">
        <v>48587.7</v>
      </c>
      <c r="G41">
        <v>4108.3410000000003</v>
      </c>
      <c r="H41">
        <v>180</v>
      </c>
      <c r="I41">
        <v>101</v>
      </c>
      <c r="J41">
        <v>82</v>
      </c>
      <c r="K41">
        <v>19</v>
      </c>
      <c r="L41" s="10">
        <v>856.43100000000004</v>
      </c>
      <c r="M41" s="10">
        <v>206.56</v>
      </c>
      <c r="N41" s="48">
        <v>120</v>
      </c>
      <c r="O41" s="48">
        <v>45</v>
      </c>
      <c r="P41" s="48">
        <v>40</v>
      </c>
      <c r="Q41" s="48">
        <v>5</v>
      </c>
    </row>
    <row r="42" spans="1:17" x14ac:dyDescent="0.35">
      <c r="A42">
        <f t="shared" si="0"/>
        <v>41</v>
      </c>
      <c r="B42" t="s">
        <v>62</v>
      </c>
      <c r="F42">
        <v>0</v>
      </c>
      <c r="G42">
        <v>0</v>
      </c>
      <c r="H42">
        <v>1</v>
      </c>
      <c r="L42" s="10">
        <v>0</v>
      </c>
      <c r="M42" s="10">
        <v>0</v>
      </c>
      <c r="N42" s="48">
        <v>0</v>
      </c>
      <c r="O42" s="48">
        <v>0</v>
      </c>
      <c r="P42" s="48"/>
      <c r="Q42" s="48"/>
    </row>
    <row r="43" spans="1:17" x14ac:dyDescent="0.35">
      <c r="A43">
        <f t="shared" si="0"/>
        <v>42</v>
      </c>
      <c r="B43" t="s">
        <v>63</v>
      </c>
      <c r="F43">
        <v>0</v>
      </c>
      <c r="G43">
        <v>40</v>
      </c>
      <c r="H43">
        <v>1</v>
      </c>
      <c r="I43">
        <v>1</v>
      </c>
      <c r="J43">
        <v>0</v>
      </c>
      <c r="K43">
        <v>1</v>
      </c>
      <c r="L43" s="10">
        <v>0</v>
      </c>
      <c r="M43" s="10">
        <v>0</v>
      </c>
      <c r="N43" s="48">
        <v>1</v>
      </c>
      <c r="O43" s="48">
        <v>0</v>
      </c>
      <c r="P43" s="48"/>
      <c r="Q43" s="48"/>
    </row>
    <row r="44" spans="1:17" x14ac:dyDescent="0.35">
      <c r="A44">
        <f t="shared" si="0"/>
        <v>43</v>
      </c>
      <c r="B44" t="s">
        <v>64</v>
      </c>
      <c r="F44">
        <v>115315.6</v>
      </c>
      <c r="G44">
        <v>452.9</v>
      </c>
      <c r="H44">
        <v>112</v>
      </c>
      <c r="I44">
        <v>75</v>
      </c>
      <c r="J44">
        <v>73</v>
      </c>
      <c r="K44">
        <v>2</v>
      </c>
      <c r="L44" s="10">
        <v>991.00969999999995</v>
      </c>
      <c r="M44" s="10">
        <v>452.9</v>
      </c>
      <c r="N44" s="48">
        <v>61</v>
      </c>
      <c r="O44" s="48">
        <v>37</v>
      </c>
      <c r="P44" s="48">
        <v>35</v>
      </c>
      <c r="Q44" s="48">
        <v>2</v>
      </c>
    </row>
    <row r="45" spans="1:17" x14ac:dyDescent="0.35">
      <c r="A45">
        <f t="shared" si="0"/>
        <v>44</v>
      </c>
      <c r="B45" t="s">
        <v>65</v>
      </c>
      <c r="F45">
        <v>3478.5590000000002</v>
      </c>
      <c r="G45">
        <v>931.38599999999997</v>
      </c>
      <c r="H45">
        <v>90</v>
      </c>
      <c r="I45">
        <v>34</v>
      </c>
      <c r="J45">
        <v>23</v>
      </c>
      <c r="K45">
        <v>11</v>
      </c>
      <c r="L45" s="10">
        <v>393.89909999999998</v>
      </c>
      <c r="M45" s="10">
        <v>381.38600000000002</v>
      </c>
      <c r="N45" s="48">
        <v>77</v>
      </c>
      <c r="O45" s="48">
        <v>24</v>
      </c>
      <c r="P45" s="48">
        <v>15</v>
      </c>
      <c r="Q45" s="48">
        <v>9</v>
      </c>
    </row>
    <row r="46" spans="1:17" x14ac:dyDescent="0.35">
      <c r="A46">
        <f t="shared" si="0"/>
        <v>45</v>
      </c>
      <c r="B46" t="s">
        <v>66</v>
      </c>
      <c r="D46">
        <v>1</v>
      </c>
      <c r="E46" s="14" t="s">
        <v>100</v>
      </c>
      <c r="F46">
        <v>2473.8719999999998</v>
      </c>
      <c r="G46">
        <v>2277.9140000000002</v>
      </c>
      <c r="H46">
        <v>172</v>
      </c>
      <c r="I46">
        <v>232</v>
      </c>
      <c r="J46">
        <v>146</v>
      </c>
      <c r="K46">
        <v>84</v>
      </c>
      <c r="L46" s="10">
        <v>2470.587</v>
      </c>
      <c r="M46" s="10">
        <v>2277.9140000000002</v>
      </c>
      <c r="N46" s="48">
        <v>145</v>
      </c>
      <c r="O46" s="48">
        <v>231</v>
      </c>
      <c r="P46" s="48">
        <v>145</v>
      </c>
      <c r="Q46" s="48">
        <v>84</v>
      </c>
    </row>
    <row r="47" spans="1:17" x14ac:dyDescent="0.35">
      <c r="A47">
        <f t="shared" si="0"/>
        <v>46</v>
      </c>
      <c r="B47" t="s">
        <v>67</v>
      </c>
      <c r="F47">
        <v>86.804199999999994</v>
      </c>
      <c r="G47">
        <v>0</v>
      </c>
      <c r="H47">
        <v>16</v>
      </c>
      <c r="I47">
        <v>4</v>
      </c>
      <c r="J47">
        <v>4</v>
      </c>
      <c r="K47">
        <v>0</v>
      </c>
      <c r="L47" s="10">
        <v>86.804199999999994</v>
      </c>
      <c r="M47" s="10">
        <v>0</v>
      </c>
      <c r="N47" s="48">
        <v>16</v>
      </c>
      <c r="O47" s="48">
        <v>4</v>
      </c>
      <c r="P47" s="48">
        <v>4</v>
      </c>
      <c r="Q47" s="48">
        <v>0</v>
      </c>
    </row>
    <row r="48" spans="1:17" x14ac:dyDescent="0.35">
      <c r="A48">
        <f t="shared" si="0"/>
        <v>47</v>
      </c>
      <c r="B48" t="s">
        <v>68</v>
      </c>
      <c r="F48">
        <v>43.07</v>
      </c>
      <c r="G48">
        <v>0</v>
      </c>
      <c r="H48">
        <v>13</v>
      </c>
      <c r="I48">
        <v>3</v>
      </c>
      <c r="J48">
        <v>3</v>
      </c>
      <c r="K48">
        <v>0</v>
      </c>
      <c r="L48" s="10">
        <v>43.07</v>
      </c>
      <c r="M48" s="10">
        <v>0</v>
      </c>
      <c r="N48" s="48">
        <v>13</v>
      </c>
      <c r="O48" s="48">
        <v>3</v>
      </c>
      <c r="P48" s="48">
        <v>3</v>
      </c>
      <c r="Q48" s="48">
        <v>0</v>
      </c>
    </row>
    <row r="49" spans="1:17" x14ac:dyDescent="0.35">
      <c r="A49">
        <f t="shared" si="0"/>
        <v>48</v>
      </c>
      <c r="B49" t="s">
        <v>69</v>
      </c>
      <c r="F49">
        <v>389.84769999999997</v>
      </c>
      <c r="G49">
        <v>146.0795</v>
      </c>
      <c r="H49">
        <v>30</v>
      </c>
      <c r="I49">
        <v>39</v>
      </c>
      <c r="J49">
        <v>23</v>
      </c>
      <c r="K49">
        <v>15</v>
      </c>
      <c r="L49" s="10">
        <v>365.84769999999997</v>
      </c>
      <c r="M49" s="10">
        <v>54.591999999999999</v>
      </c>
      <c r="N49" s="48">
        <v>29</v>
      </c>
      <c r="O49" s="48">
        <v>31</v>
      </c>
      <c r="P49" s="48">
        <v>22</v>
      </c>
      <c r="Q49" s="48">
        <v>9</v>
      </c>
    </row>
    <row r="50" spans="1:17" x14ac:dyDescent="0.35">
      <c r="A50">
        <f t="shared" si="0"/>
        <v>49</v>
      </c>
      <c r="B50" t="s">
        <v>70</v>
      </c>
      <c r="F50">
        <v>8.1999999999999993</v>
      </c>
      <c r="G50">
        <v>0</v>
      </c>
      <c r="H50">
        <v>19</v>
      </c>
      <c r="I50">
        <v>1</v>
      </c>
      <c r="J50">
        <v>1</v>
      </c>
      <c r="K50">
        <v>0</v>
      </c>
      <c r="L50" s="10">
        <v>8.1999999999999993</v>
      </c>
      <c r="M50" s="10">
        <v>0</v>
      </c>
      <c r="N50" s="48">
        <v>18</v>
      </c>
      <c r="O50" s="48">
        <v>1</v>
      </c>
      <c r="P50" s="48">
        <v>1</v>
      </c>
      <c r="Q50" s="48">
        <v>0</v>
      </c>
    </row>
    <row r="51" spans="1:17" x14ac:dyDescent="0.35">
      <c r="A51">
        <f t="shared" si="0"/>
        <v>50</v>
      </c>
      <c r="B51" t="s">
        <v>71</v>
      </c>
      <c r="F51">
        <v>117115.1</v>
      </c>
      <c r="G51">
        <v>362.7124</v>
      </c>
      <c r="H51">
        <v>134</v>
      </c>
      <c r="I51">
        <v>92</v>
      </c>
      <c r="J51">
        <v>82</v>
      </c>
      <c r="K51">
        <v>10</v>
      </c>
      <c r="L51" s="10">
        <v>2780.7370000000001</v>
      </c>
      <c r="M51" s="10">
        <v>350.11239999999998</v>
      </c>
      <c r="N51" s="48">
        <v>79</v>
      </c>
      <c r="O51" s="48">
        <v>54</v>
      </c>
      <c r="P51" s="48">
        <v>45</v>
      </c>
      <c r="Q51" s="48">
        <v>9</v>
      </c>
    </row>
    <row r="52" spans="1:17" x14ac:dyDescent="0.35">
      <c r="A52">
        <f t="shared" si="0"/>
        <v>51</v>
      </c>
      <c r="B52" t="s">
        <v>72</v>
      </c>
      <c r="F52">
        <v>2579.8009999999999</v>
      </c>
      <c r="G52">
        <v>200.25</v>
      </c>
      <c r="H52">
        <v>196</v>
      </c>
      <c r="I52">
        <v>69</v>
      </c>
      <c r="J52">
        <v>66</v>
      </c>
      <c r="K52">
        <v>3</v>
      </c>
      <c r="L52" s="10">
        <v>2094.4290000000001</v>
      </c>
      <c r="M52" s="10">
        <v>179</v>
      </c>
      <c r="N52" s="48">
        <v>180</v>
      </c>
      <c r="O52" s="48">
        <v>60</v>
      </c>
      <c r="P52" s="48">
        <v>58</v>
      </c>
      <c r="Q52" s="48">
        <v>2</v>
      </c>
    </row>
    <row r="53" spans="1:17" x14ac:dyDescent="0.35">
      <c r="A53">
        <f t="shared" si="0"/>
        <v>52</v>
      </c>
      <c r="B53" t="s">
        <v>73</v>
      </c>
      <c r="F53">
        <v>73.88</v>
      </c>
      <c r="G53">
        <v>0</v>
      </c>
      <c r="H53">
        <v>18</v>
      </c>
      <c r="I53">
        <v>2</v>
      </c>
      <c r="J53">
        <v>2</v>
      </c>
      <c r="K53">
        <v>0</v>
      </c>
      <c r="L53" s="10">
        <v>73.88</v>
      </c>
      <c r="M53" s="10">
        <v>0</v>
      </c>
      <c r="N53" s="48">
        <v>15</v>
      </c>
      <c r="O53" s="48">
        <v>2</v>
      </c>
      <c r="P53" s="48">
        <v>2</v>
      </c>
      <c r="Q53" s="48">
        <v>0</v>
      </c>
    </row>
    <row r="54" spans="1:17" x14ac:dyDescent="0.35">
      <c r="A54">
        <f t="shared" si="0"/>
        <v>53</v>
      </c>
      <c r="B54" t="s">
        <v>74</v>
      </c>
      <c r="F54">
        <v>309.51060000000001</v>
      </c>
      <c r="G54">
        <v>63.795250000000003</v>
      </c>
      <c r="H54">
        <v>57</v>
      </c>
      <c r="I54">
        <v>22</v>
      </c>
      <c r="J54">
        <v>18</v>
      </c>
      <c r="K54">
        <v>4</v>
      </c>
      <c r="L54" s="10">
        <v>194.7073</v>
      </c>
      <c r="M54" s="10">
        <v>46.365250000000003</v>
      </c>
      <c r="N54" s="48">
        <v>51</v>
      </c>
      <c r="O54" s="48">
        <v>17</v>
      </c>
      <c r="P54" s="48">
        <v>14</v>
      </c>
      <c r="Q54" s="48">
        <v>3</v>
      </c>
    </row>
    <row r="55" spans="1:17" x14ac:dyDescent="0.35">
      <c r="A55">
        <f t="shared" si="0"/>
        <v>54</v>
      </c>
      <c r="B55" t="s">
        <v>75</v>
      </c>
      <c r="F55">
        <v>199.65719999999999</v>
      </c>
      <c r="G55">
        <v>184.13509999999999</v>
      </c>
      <c r="H55">
        <v>32</v>
      </c>
      <c r="I55">
        <v>23</v>
      </c>
      <c r="J55">
        <v>15</v>
      </c>
      <c r="K55">
        <v>8</v>
      </c>
      <c r="L55" s="10">
        <v>194.6797</v>
      </c>
      <c r="M55" s="10">
        <v>184.13509999999999</v>
      </c>
      <c r="N55" s="48">
        <v>27</v>
      </c>
      <c r="O55" s="48">
        <v>22</v>
      </c>
      <c r="P55" s="48">
        <v>14</v>
      </c>
      <c r="Q55" s="48">
        <v>8</v>
      </c>
    </row>
    <row r="56" spans="1:17" x14ac:dyDescent="0.35">
      <c r="A56">
        <f t="shared" si="0"/>
        <v>55</v>
      </c>
      <c r="B56" t="s">
        <v>76</v>
      </c>
      <c r="F56">
        <v>220.39410000000001</v>
      </c>
      <c r="G56">
        <v>37.102800000000002</v>
      </c>
      <c r="H56">
        <v>13</v>
      </c>
      <c r="I56">
        <v>7</v>
      </c>
      <c r="J56">
        <v>5</v>
      </c>
      <c r="K56">
        <v>2</v>
      </c>
      <c r="L56" s="10">
        <v>220.39410000000001</v>
      </c>
      <c r="M56" s="10">
        <v>37.102800000000002</v>
      </c>
      <c r="N56" s="48">
        <v>9</v>
      </c>
      <c r="O56" s="48">
        <v>7</v>
      </c>
      <c r="P56" s="48">
        <v>5</v>
      </c>
      <c r="Q56" s="48">
        <v>2</v>
      </c>
    </row>
    <row r="57" spans="1:17" x14ac:dyDescent="0.35">
      <c r="A57">
        <f t="shared" si="0"/>
        <v>56</v>
      </c>
      <c r="B57" t="s">
        <v>77</v>
      </c>
      <c r="F57">
        <v>2.35</v>
      </c>
      <c r="G57">
        <v>0</v>
      </c>
      <c r="H57">
        <v>7</v>
      </c>
      <c r="I57">
        <v>1</v>
      </c>
      <c r="J57">
        <v>1</v>
      </c>
      <c r="K57">
        <v>0</v>
      </c>
      <c r="L57" s="10">
        <v>2.35</v>
      </c>
      <c r="M57" s="10">
        <v>0</v>
      </c>
      <c r="N57" s="48">
        <v>7</v>
      </c>
      <c r="O57" s="48">
        <v>1</v>
      </c>
      <c r="P57" s="48">
        <v>1</v>
      </c>
      <c r="Q57" s="48">
        <v>0</v>
      </c>
    </row>
    <row r="58" spans="1:17" x14ac:dyDescent="0.35">
      <c r="A58">
        <f t="shared" si="0"/>
        <v>57</v>
      </c>
      <c r="B58" t="s">
        <v>78</v>
      </c>
      <c r="F58">
        <v>154.3656</v>
      </c>
      <c r="G58">
        <v>83.84</v>
      </c>
      <c r="H58">
        <v>29</v>
      </c>
      <c r="I58">
        <v>17</v>
      </c>
      <c r="J58">
        <v>13</v>
      </c>
      <c r="K58">
        <v>4</v>
      </c>
      <c r="L58" s="10">
        <v>154.3656</v>
      </c>
      <c r="M58" s="10">
        <v>83.84</v>
      </c>
      <c r="N58" s="48">
        <v>25</v>
      </c>
      <c r="O58" s="48">
        <v>17</v>
      </c>
      <c r="P58" s="48">
        <v>13</v>
      </c>
      <c r="Q58" s="48">
        <v>4</v>
      </c>
    </row>
    <row r="59" spans="1:17" x14ac:dyDescent="0.35">
      <c r="A59">
        <f t="shared" si="0"/>
        <v>58</v>
      </c>
      <c r="B59" t="s">
        <v>79</v>
      </c>
      <c r="F59">
        <v>135.19999999999999</v>
      </c>
      <c r="G59">
        <v>0</v>
      </c>
      <c r="H59">
        <v>5</v>
      </c>
      <c r="I59">
        <v>5</v>
      </c>
      <c r="J59">
        <v>5</v>
      </c>
      <c r="K59">
        <v>0</v>
      </c>
      <c r="L59" s="10">
        <v>35.200000000000003</v>
      </c>
      <c r="M59" s="10">
        <v>0</v>
      </c>
      <c r="N59" s="48">
        <v>5</v>
      </c>
      <c r="O59" s="48">
        <v>4</v>
      </c>
      <c r="P59" s="48">
        <v>4</v>
      </c>
      <c r="Q59" s="48">
        <v>0</v>
      </c>
    </row>
    <row r="60" spans="1:17" x14ac:dyDescent="0.35">
      <c r="A60">
        <f t="shared" si="0"/>
        <v>59</v>
      </c>
      <c r="B60" t="s">
        <v>80</v>
      </c>
      <c r="F60">
        <v>0</v>
      </c>
      <c r="G60">
        <v>0</v>
      </c>
      <c r="H60">
        <v>4</v>
      </c>
      <c r="L60" s="10">
        <v>0</v>
      </c>
      <c r="M60" s="10">
        <v>0</v>
      </c>
      <c r="N60" s="48">
        <v>0</v>
      </c>
      <c r="O60" s="48">
        <v>0</v>
      </c>
      <c r="P60" s="48"/>
      <c r="Q60" s="48"/>
    </row>
    <row r="61" spans="1:17" x14ac:dyDescent="0.35">
      <c r="A61">
        <f t="shared" si="0"/>
        <v>60</v>
      </c>
      <c r="B61" t="s">
        <v>81</v>
      </c>
      <c r="F61">
        <v>0</v>
      </c>
      <c r="G61">
        <v>1360.32</v>
      </c>
      <c r="H61">
        <v>0</v>
      </c>
      <c r="I61">
        <v>1</v>
      </c>
      <c r="J61">
        <v>0</v>
      </c>
      <c r="K61">
        <v>1</v>
      </c>
      <c r="L61" s="10">
        <v>0</v>
      </c>
      <c r="M61" s="10">
        <v>1360.32</v>
      </c>
      <c r="N61" s="48">
        <v>0</v>
      </c>
      <c r="O61" s="48">
        <v>1</v>
      </c>
      <c r="P61" s="48">
        <v>0</v>
      </c>
      <c r="Q61" s="48">
        <v>1</v>
      </c>
    </row>
    <row r="62" spans="1:17" x14ac:dyDescent="0.35">
      <c r="A62">
        <f t="shared" si="0"/>
        <v>61</v>
      </c>
      <c r="B62" t="s">
        <v>82</v>
      </c>
      <c r="F62">
        <v>0</v>
      </c>
      <c r="G62">
        <v>0</v>
      </c>
      <c r="H62">
        <v>5</v>
      </c>
      <c r="L62" s="10">
        <v>0</v>
      </c>
      <c r="M62" s="10">
        <v>0</v>
      </c>
      <c r="N62" s="48">
        <v>5</v>
      </c>
      <c r="O62" s="48">
        <v>0</v>
      </c>
      <c r="P62" s="48"/>
      <c r="Q62" s="48"/>
    </row>
    <row r="63" spans="1:17" x14ac:dyDescent="0.35">
      <c r="A63">
        <f t="shared" si="0"/>
        <v>62</v>
      </c>
      <c r="B63" t="s">
        <v>83</v>
      </c>
      <c r="F63">
        <v>8.6999999999999993</v>
      </c>
      <c r="G63">
        <v>0</v>
      </c>
      <c r="H63">
        <v>7</v>
      </c>
      <c r="I63">
        <v>1</v>
      </c>
      <c r="J63">
        <v>1</v>
      </c>
      <c r="K63">
        <v>0</v>
      </c>
      <c r="L63" s="10">
        <v>8.6999999999999993</v>
      </c>
      <c r="M63" s="10">
        <v>0</v>
      </c>
      <c r="N63" s="48">
        <v>6</v>
      </c>
      <c r="O63" s="48">
        <v>1</v>
      </c>
      <c r="P63" s="48">
        <v>1</v>
      </c>
      <c r="Q63" s="48">
        <v>0</v>
      </c>
    </row>
    <row r="64" spans="1:17" x14ac:dyDescent="0.35">
      <c r="A64">
        <f t="shared" si="0"/>
        <v>63</v>
      </c>
      <c r="B64" t="s">
        <v>84</v>
      </c>
      <c r="C64">
        <v>1</v>
      </c>
      <c r="F64">
        <v>34.018999999999998</v>
      </c>
      <c r="G64">
        <v>4.84</v>
      </c>
      <c r="H64">
        <v>6</v>
      </c>
      <c r="I64">
        <v>5</v>
      </c>
      <c r="J64">
        <v>4</v>
      </c>
      <c r="K64">
        <v>1</v>
      </c>
      <c r="L64" s="10">
        <v>34.018999999999998</v>
      </c>
      <c r="M64" s="10">
        <v>4.84</v>
      </c>
      <c r="N64" s="48">
        <v>5</v>
      </c>
      <c r="O64" s="48">
        <v>5</v>
      </c>
      <c r="P64" s="48">
        <v>4</v>
      </c>
      <c r="Q64" s="48">
        <v>1</v>
      </c>
    </row>
    <row r="65" spans="1:17" x14ac:dyDescent="0.35">
      <c r="A65">
        <f t="shared" si="0"/>
        <v>64</v>
      </c>
      <c r="B65" t="s">
        <v>85</v>
      </c>
      <c r="F65">
        <v>90</v>
      </c>
      <c r="G65">
        <v>0</v>
      </c>
      <c r="H65">
        <v>11</v>
      </c>
      <c r="I65">
        <v>1</v>
      </c>
      <c r="J65">
        <v>1</v>
      </c>
      <c r="K65">
        <v>0</v>
      </c>
      <c r="L65" s="10">
        <v>90</v>
      </c>
      <c r="M65" s="10">
        <v>0</v>
      </c>
      <c r="N65" s="48">
        <v>11</v>
      </c>
      <c r="O65" s="48">
        <v>1</v>
      </c>
      <c r="P65" s="48">
        <v>1</v>
      </c>
      <c r="Q65" s="48">
        <v>0</v>
      </c>
    </row>
    <row r="66" spans="1:17" x14ac:dyDescent="0.35">
      <c r="A66">
        <f t="shared" si="0"/>
        <v>65</v>
      </c>
      <c r="B66" t="s">
        <v>86</v>
      </c>
      <c r="F66">
        <v>0</v>
      </c>
      <c r="G66">
        <v>0</v>
      </c>
      <c r="H66">
        <v>2</v>
      </c>
      <c r="L66" s="10">
        <v>0</v>
      </c>
      <c r="M66" s="10">
        <v>0</v>
      </c>
      <c r="N66" s="48">
        <v>2</v>
      </c>
      <c r="O66" s="48">
        <v>0</v>
      </c>
      <c r="P66" s="48"/>
      <c r="Q66" s="48"/>
    </row>
    <row r="67" spans="1:17" x14ac:dyDescent="0.35">
      <c r="A67">
        <f t="shared" si="0"/>
        <v>66</v>
      </c>
      <c r="B67" t="s">
        <v>87</v>
      </c>
      <c r="F67">
        <v>14.9</v>
      </c>
      <c r="G67">
        <v>253.07</v>
      </c>
      <c r="H67">
        <v>16</v>
      </c>
      <c r="I67">
        <v>3</v>
      </c>
      <c r="J67">
        <v>1</v>
      </c>
      <c r="K67">
        <v>2</v>
      </c>
      <c r="L67" s="10">
        <v>14.9</v>
      </c>
      <c r="M67" s="10">
        <v>253.07</v>
      </c>
      <c r="N67" s="48">
        <v>11</v>
      </c>
      <c r="O67" s="48">
        <v>3</v>
      </c>
      <c r="P67" s="48">
        <v>1</v>
      </c>
      <c r="Q67" s="48">
        <v>2</v>
      </c>
    </row>
    <row r="68" spans="1:17" x14ac:dyDescent="0.35">
      <c r="A68">
        <f t="shared" ref="A68:A76" si="1">A67+1</f>
        <v>67</v>
      </c>
      <c r="B68" t="s">
        <v>88</v>
      </c>
      <c r="F68">
        <v>0</v>
      </c>
      <c r="G68">
        <v>0</v>
      </c>
      <c r="H68">
        <v>4</v>
      </c>
      <c r="I68" t="s">
        <v>97</v>
      </c>
      <c r="L68" s="10">
        <v>0</v>
      </c>
      <c r="M68" s="10">
        <v>0</v>
      </c>
      <c r="N68" s="48">
        <v>2</v>
      </c>
      <c r="O68" s="48">
        <v>0</v>
      </c>
      <c r="P68" s="48"/>
      <c r="Q68" s="48"/>
    </row>
    <row r="69" spans="1:17" x14ac:dyDescent="0.35">
      <c r="A69">
        <f t="shared" si="1"/>
        <v>68</v>
      </c>
      <c r="B69" t="s">
        <v>89</v>
      </c>
      <c r="F69">
        <v>16.8</v>
      </c>
      <c r="G69">
        <v>0</v>
      </c>
      <c r="H69">
        <v>6</v>
      </c>
      <c r="I69">
        <v>1</v>
      </c>
      <c r="J69">
        <v>1</v>
      </c>
      <c r="K69">
        <v>0</v>
      </c>
      <c r="L69" s="10">
        <v>16.8</v>
      </c>
      <c r="M69" s="10">
        <v>0</v>
      </c>
      <c r="N69" s="48">
        <v>6</v>
      </c>
      <c r="O69" s="48">
        <v>1</v>
      </c>
      <c r="P69" s="48">
        <v>1</v>
      </c>
      <c r="Q69" s="48">
        <v>0</v>
      </c>
    </row>
    <row r="70" spans="1:17" x14ac:dyDescent="0.35">
      <c r="A70">
        <f t="shared" si="1"/>
        <v>69</v>
      </c>
      <c r="B70" t="s">
        <v>90</v>
      </c>
      <c r="F70">
        <v>151.72190000000001</v>
      </c>
      <c r="G70">
        <v>0</v>
      </c>
      <c r="H70">
        <v>19</v>
      </c>
      <c r="I70">
        <v>8</v>
      </c>
      <c r="J70">
        <v>8</v>
      </c>
      <c r="K70">
        <v>0</v>
      </c>
      <c r="L70" s="10">
        <v>151.72190000000001</v>
      </c>
      <c r="M70" s="10">
        <v>0</v>
      </c>
      <c r="N70" s="48">
        <v>15</v>
      </c>
      <c r="O70" s="48">
        <v>8</v>
      </c>
      <c r="P70" s="48">
        <v>8</v>
      </c>
      <c r="Q70" s="48">
        <v>0</v>
      </c>
    </row>
    <row r="71" spans="1:17" x14ac:dyDescent="0.35">
      <c r="A71">
        <f t="shared" si="1"/>
        <v>70</v>
      </c>
      <c r="B71" t="s">
        <v>110</v>
      </c>
      <c r="F71">
        <v>0</v>
      </c>
      <c r="G71">
        <v>1360.32</v>
      </c>
      <c r="H71">
        <v>0</v>
      </c>
      <c r="I71">
        <v>1</v>
      </c>
      <c r="J71">
        <v>0</v>
      </c>
      <c r="K71">
        <v>1</v>
      </c>
      <c r="L71" s="10">
        <v>0</v>
      </c>
      <c r="M71" s="10">
        <v>1360.32</v>
      </c>
      <c r="N71" s="48">
        <v>0</v>
      </c>
      <c r="O71" s="48">
        <v>1</v>
      </c>
      <c r="P71" s="48">
        <v>0</v>
      </c>
      <c r="Q71" s="48">
        <v>1</v>
      </c>
    </row>
    <row r="72" spans="1:17" x14ac:dyDescent="0.35">
      <c r="A72">
        <f t="shared" si="1"/>
        <v>71</v>
      </c>
      <c r="B72" t="s">
        <v>91</v>
      </c>
      <c r="F72">
        <v>29.606100000000001</v>
      </c>
      <c r="G72">
        <v>0</v>
      </c>
      <c r="H72">
        <v>12</v>
      </c>
      <c r="I72">
        <v>2</v>
      </c>
      <c r="J72">
        <v>2</v>
      </c>
      <c r="K72">
        <v>0</v>
      </c>
      <c r="L72" s="10">
        <v>29.606100000000001</v>
      </c>
      <c r="M72" s="10">
        <v>0</v>
      </c>
      <c r="N72" s="48">
        <v>8</v>
      </c>
      <c r="O72" s="48">
        <v>2</v>
      </c>
      <c r="P72" s="48">
        <v>2</v>
      </c>
      <c r="Q72" s="48">
        <v>0</v>
      </c>
    </row>
    <row r="73" spans="1:17" x14ac:dyDescent="0.35">
      <c r="A73">
        <f t="shared" si="1"/>
        <v>72</v>
      </c>
      <c r="B73" t="s">
        <v>92</v>
      </c>
      <c r="F73">
        <v>0</v>
      </c>
      <c r="G73">
        <v>0</v>
      </c>
      <c r="H73">
        <v>2</v>
      </c>
      <c r="L73" s="10">
        <v>0</v>
      </c>
      <c r="M73" s="10">
        <v>0</v>
      </c>
      <c r="N73" s="48">
        <v>2</v>
      </c>
      <c r="O73" s="48">
        <v>0</v>
      </c>
      <c r="P73" s="48"/>
      <c r="Q73" s="48"/>
    </row>
    <row r="74" spans="1:17" x14ac:dyDescent="0.35">
      <c r="A74">
        <f t="shared" si="1"/>
        <v>73</v>
      </c>
      <c r="B74" t="s">
        <v>93</v>
      </c>
      <c r="F74">
        <v>340.94600000000003</v>
      </c>
      <c r="G74">
        <v>1246</v>
      </c>
      <c r="H74">
        <v>123</v>
      </c>
      <c r="I74">
        <v>41</v>
      </c>
      <c r="J74">
        <v>34</v>
      </c>
      <c r="K74">
        <v>1</v>
      </c>
      <c r="L74" s="10">
        <v>3391.277</v>
      </c>
      <c r="M74" s="10">
        <v>1246</v>
      </c>
      <c r="N74" s="48">
        <v>59</v>
      </c>
      <c r="O74" s="48">
        <v>40</v>
      </c>
      <c r="P74" s="48">
        <v>33</v>
      </c>
      <c r="Q74" s="48">
        <v>7</v>
      </c>
    </row>
    <row r="75" spans="1:17" x14ac:dyDescent="0.35">
      <c r="A75">
        <f t="shared" si="1"/>
        <v>74</v>
      </c>
      <c r="B75" t="s">
        <v>94</v>
      </c>
      <c r="F75">
        <v>100.6301</v>
      </c>
      <c r="G75">
        <v>4.25</v>
      </c>
      <c r="H75">
        <v>38</v>
      </c>
      <c r="I75">
        <v>7</v>
      </c>
      <c r="J75">
        <v>6</v>
      </c>
      <c r="K75">
        <v>1</v>
      </c>
      <c r="L75" s="10">
        <v>95.65</v>
      </c>
      <c r="M75" s="10">
        <v>4.25</v>
      </c>
      <c r="N75" s="48">
        <v>34</v>
      </c>
      <c r="O75" s="48">
        <v>6</v>
      </c>
      <c r="P75" s="48">
        <v>5</v>
      </c>
      <c r="Q75" s="48">
        <v>1</v>
      </c>
    </row>
    <row r="76" spans="1:17" x14ac:dyDescent="0.35">
      <c r="A76">
        <f t="shared" si="1"/>
        <v>75</v>
      </c>
      <c r="B76" t="s">
        <v>1</v>
      </c>
      <c r="C76">
        <v>1</v>
      </c>
      <c r="F76">
        <v>16828.93</v>
      </c>
      <c r="G76">
        <v>30097.02</v>
      </c>
      <c r="H76">
        <v>41</v>
      </c>
      <c r="I76">
        <v>56</v>
      </c>
      <c r="J76">
        <v>36</v>
      </c>
      <c r="K76">
        <v>20</v>
      </c>
      <c r="L76" s="10">
        <v>783.85</v>
      </c>
      <c r="M76" s="10">
        <v>30097.02</v>
      </c>
      <c r="N76" s="48">
        <v>32</v>
      </c>
      <c r="O76" s="48">
        <v>48</v>
      </c>
      <c r="P76" s="48">
        <v>28</v>
      </c>
      <c r="Q76" s="48">
        <v>20</v>
      </c>
    </row>
  </sheetData>
  <hyperlinks>
    <hyperlink ref="E46" r:id="rId1" xr:uid="{1626C321-B302-4FE5-B33F-BB5C3046104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1D88-67DE-4C86-8F40-24659B41C690}">
  <dimension ref="A1:E308"/>
  <sheetViews>
    <sheetView workbookViewId="0"/>
  </sheetViews>
  <sheetFormatPr defaultRowHeight="14.5" x14ac:dyDescent="0.35"/>
  <cols>
    <col min="1" max="1" width="4.81640625" customWidth="1"/>
    <col min="2" max="2" width="41.08984375" customWidth="1"/>
    <col min="3" max="3" width="29.54296875" customWidth="1"/>
  </cols>
  <sheetData>
    <row r="1" spans="1:4" x14ac:dyDescent="0.35">
      <c r="A1" t="s">
        <v>0</v>
      </c>
    </row>
    <row r="2" spans="1:4" x14ac:dyDescent="0.35">
      <c r="B2" t="s">
        <v>105</v>
      </c>
      <c r="C2" t="s">
        <v>103</v>
      </c>
      <c r="D2" t="s">
        <v>104</v>
      </c>
    </row>
    <row r="3" spans="1:4" x14ac:dyDescent="0.35">
      <c r="B3" t="s">
        <v>105</v>
      </c>
      <c r="C3" t="s">
        <v>26</v>
      </c>
      <c r="D3" t="s">
        <v>104</v>
      </c>
    </row>
    <row r="4" spans="1:4" x14ac:dyDescent="0.35">
      <c r="B4" t="s">
        <v>105</v>
      </c>
      <c r="C4" t="s">
        <v>18</v>
      </c>
      <c r="D4" t="s">
        <v>104</v>
      </c>
    </row>
    <row r="5" spans="1:4" x14ac:dyDescent="0.35">
      <c r="B5" t="s">
        <v>105</v>
      </c>
      <c r="C5" t="s">
        <v>28</v>
      </c>
      <c r="D5" t="s">
        <v>104</v>
      </c>
    </row>
    <row r="6" spans="1:4" x14ac:dyDescent="0.35">
      <c r="B6" t="s">
        <v>105</v>
      </c>
      <c r="C6" t="s">
        <v>29</v>
      </c>
      <c r="D6" t="s">
        <v>104</v>
      </c>
    </row>
    <row r="7" spans="1:4" x14ac:dyDescent="0.35">
      <c r="B7" t="s">
        <v>105</v>
      </c>
      <c r="C7" t="s">
        <v>30</v>
      </c>
      <c r="D7" t="s">
        <v>104</v>
      </c>
    </row>
    <row r="8" spans="1:4" x14ac:dyDescent="0.35">
      <c r="B8" t="s">
        <v>105</v>
      </c>
      <c r="C8" t="s">
        <v>31</v>
      </c>
      <c r="D8" t="s">
        <v>104</v>
      </c>
    </row>
    <row r="9" spans="1:4" x14ac:dyDescent="0.35">
      <c r="B9" t="s">
        <v>105</v>
      </c>
      <c r="C9" t="s">
        <v>41</v>
      </c>
      <c r="D9" t="s">
        <v>104</v>
      </c>
    </row>
    <row r="10" spans="1:4" x14ac:dyDescent="0.35">
      <c r="B10" t="s">
        <v>105</v>
      </c>
      <c r="C10" t="s">
        <v>32</v>
      </c>
      <c r="D10" t="s">
        <v>104</v>
      </c>
    </row>
    <row r="11" spans="1:4" x14ac:dyDescent="0.35">
      <c r="B11" t="s">
        <v>105</v>
      </c>
      <c r="C11" t="s">
        <v>23</v>
      </c>
      <c r="D11" t="s">
        <v>104</v>
      </c>
    </row>
    <row r="12" spans="1:4" x14ac:dyDescent="0.35">
      <c r="B12" t="s">
        <v>105</v>
      </c>
      <c r="C12" t="s">
        <v>42</v>
      </c>
      <c r="D12" t="s">
        <v>104</v>
      </c>
    </row>
    <row r="13" spans="1:4" x14ac:dyDescent="0.35">
      <c r="B13" t="s">
        <v>105</v>
      </c>
      <c r="C13" t="s">
        <v>27</v>
      </c>
      <c r="D13" t="s">
        <v>104</v>
      </c>
    </row>
    <row r="14" spans="1:4" x14ac:dyDescent="0.35">
      <c r="B14" t="s">
        <v>105</v>
      </c>
      <c r="C14" t="s">
        <v>20</v>
      </c>
      <c r="D14" t="s">
        <v>104</v>
      </c>
    </row>
    <row r="15" spans="1:4" x14ac:dyDescent="0.35">
      <c r="B15" t="s">
        <v>105</v>
      </c>
      <c r="C15" t="s">
        <v>33</v>
      </c>
      <c r="D15" t="s">
        <v>104</v>
      </c>
    </row>
    <row r="16" spans="1:4" x14ac:dyDescent="0.35">
      <c r="B16" t="s">
        <v>105</v>
      </c>
      <c r="C16" t="s">
        <v>46</v>
      </c>
      <c r="D16" t="s">
        <v>104</v>
      </c>
    </row>
    <row r="17" spans="2:4" x14ac:dyDescent="0.35">
      <c r="B17" t="s">
        <v>105</v>
      </c>
      <c r="C17" t="s">
        <v>4</v>
      </c>
      <c r="D17" t="s">
        <v>104</v>
      </c>
    </row>
    <row r="18" spans="2:4" x14ac:dyDescent="0.35">
      <c r="B18" t="s">
        <v>105</v>
      </c>
      <c r="C18" t="s">
        <v>24</v>
      </c>
      <c r="D18" t="s">
        <v>104</v>
      </c>
    </row>
    <row r="19" spans="2:4" x14ac:dyDescent="0.35">
      <c r="B19" t="s">
        <v>105</v>
      </c>
      <c r="C19" t="s">
        <v>34</v>
      </c>
      <c r="D19" t="s">
        <v>104</v>
      </c>
    </row>
    <row r="20" spans="2:4" x14ac:dyDescent="0.35">
      <c r="B20" t="s">
        <v>105</v>
      </c>
      <c r="C20" t="s">
        <v>35</v>
      </c>
      <c r="D20" t="s">
        <v>104</v>
      </c>
    </row>
    <row r="21" spans="2:4" x14ac:dyDescent="0.35">
      <c r="B21" t="s">
        <v>105</v>
      </c>
      <c r="C21" t="s">
        <v>47</v>
      </c>
      <c r="D21" t="s">
        <v>104</v>
      </c>
    </row>
    <row r="22" spans="2:4" x14ac:dyDescent="0.35">
      <c r="B22" t="s">
        <v>105</v>
      </c>
      <c r="C22" t="s">
        <v>48</v>
      </c>
      <c r="D22" t="s">
        <v>104</v>
      </c>
    </row>
    <row r="23" spans="2:4" x14ac:dyDescent="0.35">
      <c r="B23" t="s">
        <v>105</v>
      </c>
      <c r="C23" t="s">
        <v>36</v>
      </c>
      <c r="D23" t="s">
        <v>104</v>
      </c>
    </row>
    <row r="24" spans="2:4" x14ac:dyDescent="0.35">
      <c r="B24" t="s">
        <v>105</v>
      </c>
      <c r="C24" t="s">
        <v>37</v>
      </c>
      <c r="D24" t="s">
        <v>104</v>
      </c>
    </row>
    <row r="25" spans="2:4" x14ac:dyDescent="0.35">
      <c r="B25" t="s">
        <v>105</v>
      </c>
      <c r="C25" t="s">
        <v>38</v>
      </c>
      <c r="D25" t="s">
        <v>104</v>
      </c>
    </row>
    <row r="26" spans="2:4" x14ac:dyDescent="0.35">
      <c r="B26" t="s">
        <v>105</v>
      </c>
      <c r="C26" t="s">
        <v>49</v>
      </c>
      <c r="D26" t="s">
        <v>104</v>
      </c>
    </row>
    <row r="27" spans="2:4" x14ac:dyDescent="0.35">
      <c r="B27" t="s">
        <v>105</v>
      </c>
      <c r="C27" t="s">
        <v>19</v>
      </c>
      <c r="D27" t="s">
        <v>104</v>
      </c>
    </row>
    <row r="28" spans="2:4" x14ac:dyDescent="0.35">
      <c r="B28" t="s">
        <v>105</v>
      </c>
      <c r="C28" t="s">
        <v>39</v>
      </c>
      <c r="D28" t="s">
        <v>104</v>
      </c>
    </row>
    <row r="29" spans="2:4" x14ac:dyDescent="0.35">
      <c r="B29" t="s">
        <v>105</v>
      </c>
      <c r="C29" t="s">
        <v>40</v>
      </c>
      <c r="D29" t="s">
        <v>104</v>
      </c>
    </row>
    <row r="30" spans="2:4" x14ac:dyDescent="0.35">
      <c r="B30" t="s">
        <v>105</v>
      </c>
      <c r="C30" t="s">
        <v>50</v>
      </c>
      <c r="D30" t="s">
        <v>104</v>
      </c>
    </row>
    <row r="31" spans="2:4" x14ac:dyDescent="0.35">
      <c r="B31" t="s">
        <v>105</v>
      </c>
      <c r="C31" t="s">
        <v>59</v>
      </c>
      <c r="D31" t="s">
        <v>104</v>
      </c>
    </row>
    <row r="32" spans="2:4" x14ac:dyDescent="0.35">
      <c r="B32" t="s">
        <v>105</v>
      </c>
      <c r="C32" t="s">
        <v>55</v>
      </c>
      <c r="D32" t="s">
        <v>104</v>
      </c>
    </row>
    <row r="33" spans="2:4" x14ac:dyDescent="0.35">
      <c r="B33" t="s">
        <v>105</v>
      </c>
      <c r="C33" t="s">
        <v>51</v>
      </c>
      <c r="D33" t="s">
        <v>104</v>
      </c>
    </row>
    <row r="34" spans="2:4" x14ac:dyDescent="0.35">
      <c r="B34" t="s">
        <v>105</v>
      </c>
      <c r="C34" t="s">
        <v>52</v>
      </c>
      <c r="D34" t="s">
        <v>104</v>
      </c>
    </row>
    <row r="35" spans="2:4" x14ac:dyDescent="0.35">
      <c r="B35" t="s">
        <v>105</v>
      </c>
      <c r="C35" t="s">
        <v>53</v>
      </c>
      <c r="D35" t="s">
        <v>104</v>
      </c>
    </row>
    <row r="36" spans="2:4" x14ac:dyDescent="0.35">
      <c r="B36" t="s">
        <v>105</v>
      </c>
      <c r="C36" t="s">
        <v>54</v>
      </c>
      <c r="D36" t="s">
        <v>104</v>
      </c>
    </row>
    <row r="37" spans="2:4" x14ac:dyDescent="0.35">
      <c r="B37" t="s">
        <v>105</v>
      </c>
      <c r="C37" t="s">
        <v>56</v>
      </c>
      <c r="D37" t="s">
        <v>104</v>
      </c>
    </row>
    <row r="38" spans="2:4" x14ac:dyDescent="0.35">
      <c r="B38" t="s">
        <v>105</v>
      </c>
      <c r="C38" t="s">
        <v>57</v>
      </c>
      <c r="D38" t="s">
        <v>104</v>
      </c>
    </row>
    <row r="39" spans="2:4" x14ac:dyDescent="0.35">
      <c r="B39" t="s">
        <v>105</v>
      </c>
      <c r="C39" t="s">
        <v>58</v>
      </c>
      <c r="D39" t="s">
        <v>104</v>
      </c>
    </row>
    <row r="40" spans="2:4" x14ac:dyDescent="0.35">
      <c r="B40" t="s">
        <v>105</v>
      </c>
      <c r="C40" t="s">
        <v>60</v>
      </c>
      <c r="D40" t="s">
        <v>104</v>
      </c>
    </row>
    <row r="41" spans="2:4" x14ac:dyDescent="0.35">
      <c r="B41" t="s">
        <v>105</v>
      </c>
      <c r="C41" t="s">
        <v>61</v>
      </c>
      <c r="D41" t="s">
        <v>104</v>
      </c>
    </row>
    <row r="42" spans="2:4" x14ac:dyDescent="0.35">
      <c r="B42" t="s">
        <v>105</v>
      </c>
      <c r="C42" t="s">
        <v>62</v>
      </c>
      <c r="D42" t="s">
        <v>104</v>
      </c>
    </row>
    <row r="43" spans="2:4" x14ac:dyDescent="0.35">
      <c r="B43" t="s">
        <v>105</v>
      </c>
      <c r="C43" t="s">
        <v>63</v>
      </c>
      <c r="D43" t="s">
        <v>104</v>
      </c>
    </row>
    <row r="44" spans="2:4" x14ac:dyDescent="0.35">
      <c r="B44" t="s">
        <v>105</v>
      </c>
      <c r="C44" t="s">
        <v>64</v>
      </c>
      <c r="D44" t="s">
        <v>104</v>
      </c>
    </row>
    <row r="45" spans="2:4" x14ac:dyDescent="0.35">
      <c r="B45" t="s">
        <v>105</v>
      </c>
      <c r="C45" t="s">
        <v>65</v>
      </c>
      <c r="D45" t="s">
        <v>104</v>
      </c>
    </row>
    <row r="46" spans="2:4" x14ac:dyDescent="0.35">
      <c r="B46" t="s">
        <v>105</v>
      </c>
      <c r="C46" t="s">
        <v>66</v>
      </c>
      <c r="D46" t="s">
        <v>104</v>
      </c>
    </row>
    <row r="47" spans="2:4" x14ac:dyDescent="0.35">
      <c r="B47" t="s">
        <v>105</v>
      </c>
      <c r="C47" t="s">
        <v>67</v>
      </c>
      <c r="D47" t="s">
        <v>104</v>
      </c>
    </row>
    <row r="48" spans="2:4" x14ac:dyDescent="0.35">
      <c r="B48" t="s">
        <v>105</v>
      </c>
      <c r="C48" t="s">
        <v>68</v>
      </c>
      <c r="D48" t="s">
        <v>104</v>
      </c>
    </row>
    <row r="49" spans="2:4" x14ac:dyDescent="0.35">
      <c r="B49" t="s">
        <v>105</v>
      </c>
      <c r="C49" t="s">
        <v>69</v>
      </c>
      <c r="D49" t="s">
        <v>104</v>
      </c>
    </row>
    <row r="50" spans="2:4" x14ac:dyDescent="0.35">
      <c r="B50" t="s">
        <v>105</v>
      </c>
      <c r="C50" t="s">
        <v>70</v>
      </c>
      <c r="D50" t="s">
        <v>104</v>
      </c>
    </row>
    <row r="51" spans="2:4" x14ac:dyDescent="0.35">
      <c r="B51" t="s">
        <v>105</v>
      </c>
      <c r="C51" t="s">
        <v>71</v>
      </c>
      <c r="D51" t="s">
        <v>104</v>
      </c>
    </row>
    <row r="52" spans="2:4" x14ac:dyDescent="0.35">
      <c r="B52" t="s">
        <v>105</v>
      </c>
      <c r="C52" t="s">
        <v>72</v>
      </c>
      <c r="D52" t="s">
        <v>104</v>
      </c>
    </row>
    <row r="53" spans="2:4" x14ac:dyDescent="0.35">
      <c r="B53" t="s">
        <v>105</v>
      </c>
      <c r="C53" t="s">
        <v>73</v>
      </c>
      <c r="D53" t="s">
        <v>104</v>
      </c>
    </row>
    <row r="54" spans="2:4" x14ac:dyDescent="0.35">
      <c r="B54" t="s">
        <v>105</v>
      </c>
      <c r="C54" t="s">
        <v>74</v>
      </c>
      <c r="D54" t="s">
        <v>104</v>
      </c>
    </row>
    <row r="55" spans="2:4" x14ac:dyDescent="0.35">
      <c r="B55" t="s">
        <v>105</v>
      </c>
      <c r="C55" t="s">
        <v>75</v>
      </c>
      <c r="D55" t="s">
        <v>104</v>
      </c>
    </row>
    <row r="56" spans="2:4" x14ac:dyDescent="0.35">
      <c r="B56" t="s">
        <v>105</v>
      </c>
      <c r="C56" t="s">
        <v>76</v>
      </c>
      <c r="D56" t="s">
        <v>104</v>
      </c>
    </row>
    <row r="57" spans="2:4" x14ac:dyDescent="0.35">
      <c r="B57" t="s">
        <v>105</v>
      </c>
      <c r="C57" t="s">
        <v>77</v>
      </c>
      <c r="D57" t="s">
        <v>104</v>
      </c>
    </row>
    <row r="58" spans="2:4" x14ac:dyDescent="0.35">
      <c r="B58" t="s">
        <v>105</v>
      </c>
      <c r="C58" t="s">
        <v>78</v>
      </c>
      <c r="D58" t="s">
        <v>104</v>
      </c>
    </row>
    <row r="59" spans="2:4" x14ac:dyDescent="0.35">
      <c r="B59" t="s">
        <v>105</v>
      </c>
      <c r="C59" t="s">
        <v>79</v>
      </c>
      <c r="D59" t="s">
        <v>104</v>
      </c>
    </row>
    <row r="60" spans="2:4" x14ac:dyDescent="0.35">
      <c r="B60" t="s">
        <v>105</v>
      </c>
      <c r="C60" t="s">
        <v>80</v>
      </c>
      <c r="D60" t="s">
        <v>104</v>
      </c>
    </row>
    <row r="61" spans="2:4" x14ac:dyDescent="0.35">
      <c r="B61" t="s">
        <v>105</v>
      </c>
      <c r="C61" t="s">
        <v>81</v>
      </c>
      <c r="D61" t="s">
        <v>104</v>
      </c>
    </row>
    <row r="62" spans="2:4" x14ac:dyDescent="0.35">
      <c r="B62" t="s">
        <v>105</v>
      </c>
      <c r="C62" t="s">
        <v>82</v>
      </c>
      <c r="D62" t="s">
        <v>104</v>
      </c>
    </row>
    <row r="63" spans="2:4" x14ac:dyDescent="0.35">
      <c r="B63" t="s">
        <v>105</v>
      </c>
      <c r="C63" t="s">
        <v>83</v>
      </c>
      <c r="D63" t="s">
        <v>104</v>
      </c>
    </row>
    <row r="64" spans="2:4" x14ac:dyDescent="0.35">
      <c r="B64" t="s">
        <v>105</v>
      </c>
      <c r="C64" t="s">
        <v>84</v>
      </c>
      <c r="D64" t="s">
        <v>104</v>
      </c>
    </row>
    <row r="65" spans="2:4" x14ac:dyDescent="0.35">
      <c r="B65" t="s">
        <v>105</v>
      </c>
      <c r="C65" t="s">
        <v>85</v>
      </c>
      <c r="D65" t="s">
        <v>104</v>
      </c>
    </row>
    <row r="66" spans="2:4" x14ac:dyDescent="0.35">
      <c r="B66" t="s">
        <v>105</v>
      </c>
      <c r="C66" t="s">
        <v>86</v>
      </c>
      <c r="D66" t="s">
        <v>104</v>
      </c>
    </row>
    <row r="67" spans="2:4" x14ac:dyDescent="0.35">
      <c r="B67" t="s">
        <v>105</v>
      </c>
      <c r="C67" t="s">
        <v>87</v>
      </c>
      <c r="D67" t="s">
        <v>104</v>
      </c>
    </row>
    <row r="68" spans="2:4" x14ac:dyDescent="0.35">
      <c r="B68" t="s">
        <v>105</v>
      </c>
      <c r="C68" t="s">
        <v>88</v>
      </c>
      <c r="D68" t="s">
        <v>104</v>
      </c>
    </row>
    <row r="69" spans="2:4" x14ac:dyDescent="0.35">
      <c r="B69" t="s">
        <v>105</v>
      </c>
      <c r="C69" t="s">
        <v>89</v>
      </c>
      <c r="D69" t="s">
        <v>104</v>
      </c>
    </row>
    <row r="70" spans="2:4" x14ac:dyDescent="0.35">
      <c r="B70" t="s">
        <v>105</v>
      </c>
      <c r="C70" t="s">
        <v>90</v>
      </c>
      <c r="D70" t="s">
        <v>104</v>
      </c>
    </row>
    <row r="71" spans="2:4" x14ac:dyDescent="0.35">
      <c r="B71" t="s">
        <v>105</v>
      </c>
      <c r="C71" t="s">
        <v>110</v>
      </c>
      <c r="D71" t="s">
        <v>104</v>
      </c>
    </row>
    <row r="72" spans="2:4" x14ac:dyDescent="0.35">
      <c r="B72" t="s">
        <v>105</v>
      </c>
      <c r="C72" t="s">
        <v>91</v>
      </c>
      <c r="D72" t="s">
        <v>104</v>
      </c>
    </row>
    <row r="73" spans="2:4" x14ac:dyDescent="0.35">
      <c r="B73" t="s">
        <v>105</v>
      </c>
      <c r="C73" t="s">
        <v>92</v>
      </c>
      <c r="D73" t="s">
        <v>104</v>
      </c>
    </row>
    <row r="74" spans="2:4" x14ac:dyDescent="0.35">
      <c r="B74" t="s">
        <v>105</v>
      </c>
      <c r="C74" t="s">
        <v>93</v>
      </c>
      <c r="D74" t="s">
        <v>104</v>
      </c>
    </row>
    <row r="75" spans="2:4" x14ac:dyDescent="0.35">
      <c r="B75" t="s">
        <v>105</v>
      </c>
      <c r="C75" t="s">
        <v>94</v>
      </c>
      <c r="D75" t="s">
        <v>104</v>
      </c>
    </row>
    <row r="76" spans="2:4" x14ac:dyDescent="0.35">
      <c r="B76" t="s">
        <v>105</v>
      </c>
      <c r="C76" t="s">
        <v>1</v>
      </c>
      <c r="D76" t="s">
        <v>104</v>
      </c>
    </row>
    <row r="78" spans="2:4" x14ac:dyDescent="0.35">
      <c r="B78" t="s">
        <v>107</v>
      </c>
    </row>
    <row r="79" spans="2:4" x14ac:dyDescent="0.35">
      <c r="B79" t="s">
        <v>108</v>
      </c>
      <c r="C79" t="s">
        <v>25</v>
      </c>
      <c r="D79" t="s">
        <v>109</v>
      </c>
    </row>
    <row r="80" spans="2:4" x14ac:dyDescent="0.35">
      <c r="B80" t="s">
        <v>108</v>
      </c>
      <c r="C80" t="s">
        <v>26</v>
      </c>
      <c r="D80" t="s">
        <v>109</v>
      </c>
    </row>
    <row r="81" spans="2:4" x14ac:dyDescent="0.35">
      <c r="B81" t="s">
        <v>108</v>
      </c>
      <c r="C81" t="s">
        <v>18</v>
      </c>
      <c r="D81" t="s">
        <v>109</v>
      </c>
    </row>
    <row r="82" spans="2:4" x14ac:dyDescent="0.35">
      <c r="B82" t="s">
        <v>108</v>
      </c>
      <c r="C82" t="s">
        <v>28</v>
      </c>
      <c r="D82" t="s">
        <v>109</v>
      </c>
    </row>
    <row r="83" spans="2:4" x14ac:dyDescent="0.35">
      <c r="B83" t="s">
        <v>108</v>
      </c>
      <c r="C83" t="s">
        <v>29</v>
      </c>
      <c r="D83" t="s">
        <v>109</v>
      </c>
    </row>
    <row r="84" spans="2:4" x14ac:dyDescent="0.35">
      <c r="B84" t="s">
        <v>108</v>
      </c>
      <c r="C84" t="s">
        <v>30</v>
      </c>
      <c r="D84" t="s">
        <v>109</v>
      </c>
    </row>
    <row r="85" spans="2:4" x14ac:dyDescent="0.35">
      <c r="B85" t="s">
        <v>108</v>
      </c>
      <c r="C85" t="s">
        <v>31</v>
      </c>
      <c r="D85" t="s">
        <v>109</v>
      </c>
    </row>
    <row r="86" spans="2:4" x14ac:dyDescent="0.35">
      <c r="B86" t="s">
        <v>108</v>
      </c>
      <c r="C86" t="s">
        <v>41</v>
      </c>
      <c r="D86" t="s">
        <v>109</v>
      </c>
    </row>
    <row r="87" spans="2:4" x14ac:dyDescent="0.35">
      <c r="B87" t="s">
        <v>108</v>
      </c>
      <c r="C87" t="s">
        <v>32</v>
      </c>
      <c r="D87" t="s">
        <v>109</v>
      </c>
    </row>
    <row r="88" spans="2:4" x14ac:dyDescent="0.35">
      <c r="B88" t="s">
        <v>108</v>
      </c>
      <c r="C88" t="s">
        <v>23</v>
      </c>
      <c r="D88" t="s">
        <v>109</v>
      </c>
    </row>
    <row r="89" spans="2:4" x14ac:dyDescent="0.35">
      <c r="B89" t="s">
        <v>108</v>
      </c>
      <c r="C89" t="s">
        <v>42</v>
      </c>
      <c r="D89" t="s">
        <v>109</v>
      </c>
    </row>
    <row r="90" spans="2:4" x14ac:dyDescent="0.35">
      <c r="B90" t="s">
        <v>108</v>
      </c>
      <c r="C90" t="s">
        <v>27</v>
      </c>
      <c r="D90" t="s">
        <v>109</v>
      </c>
    </row>
    <row r="91" spans="2:4" x14ac:dyDescent="0.35">
      <c r="B91" t="s">
        <v>108</v>
      </c>
      <c r="C91" t="s">
        <v>20</v>
      </c>
      <c r="D91" t="s">
        <v>109</v>
      </c>
    </row>
    <row r="92" spans="2:4" x14ac:dyDescent="0.35">
      <c r="B92" t="s">
        <v>108</v>
      </c>
      <c r="C92" t="s">
        <v>33</v>
      </c>
      <c r="D92" t="s">
        <v>109</v>
      </c>
    </row>
    <row r="93" spans="2:4" x14ac:dyDescent="0.35">
      <c r="B93" t="s">
        <v>108</v>
      </c>
      <c r="C93" t="s">
        <v>46</v>
      </c>
      <c r="D93" t="s">
        <v>109</v>
      </c>
    </row>
    <row r="94" spans="2:4" x14ac:dyDescent="0.35">
      <c r="B94" t="s">
        <v>108</v>
      </c>
      <c r="C94" t="s">
        <v>4</v>
      </c>
      <c r="D94" t="s">
        <v>109</v>
      </c>
    </row>
    <row r="95" spans="2:4" x14ac:dyDescent="0.35">
      <c r="B95" t="s">
        <v>108</v>
      </c>
      <c r="C95" t="s">
        <v>24</v>
      </c>
      <c r="D95" t="s">
        <v>109</v>
      </c>
    </row>
    <row r="96" spans="2:4" x14ac:dyDescent="0.35">
      <c r="B96" t="s">
        <v>108</v>
      </c>
      <c r="C96" t="s">
        <v>34</v>
      </c>
      <c r="D96" t="s">
        <v>109</v>
      </c>
    </row>
    <row r="97" spans="2:4" x14ac:dyDescent="0.35">
      <c r="B97" t="s">
        <v>108</v>
      </c>
      <c r="C97" t="s">
        <v>35</v>
      </c>
      <c r="D97" t="s">
        <v>109</v>
      </c>
    </row>
    <row r="98" spans="2:4" x14ac:dyDescent="0.35">
      <c r="B98" t="s">
        <v>108</v>
      </c>
      <c r="C98" t="s">
        <v>47</v>
      </c>
      <c r="D98" t="s">
        <v>109</v>
      </c>
    </row>
    <row r="99" spans="2:4" x14ac:dyDescent="0.35">
      <c r="B99" t="s">
        <v>108</v>
      </c>
      <c r="C99" t="s">
        <v>48</v>
      </c>
      <c r="D99" t="s">
        <v>109</v>
      </c>
    </row>
    <row r="100" spans="2:4" x14ac:dyDescent="0.35">
      <c r="B100" t="s">
        <v>108</v>
      </c>
      <c r="C100" t="s">
        <v>36</v>
      </c>
      <c r="D100" t="s">
        <v>109</v>
      </c>
    </row>
    <row r="101" spans="2:4" x14ac:dyDescent="0.35">
      <c r="B101" t="s">
        <v>108</v>
      </c>
      <c r="C101" t="s">
        <v>37</v>
      </c>
      <c r="D101" t="s">
        <v>109</v>
      </c>
    </row>
    <row r="102" spans="2:4" x14ac:dyDescent="0.35">
      <c r="B102" t="s">
        <v>108</v>
      </c>
      <c r="C102" t="s">
        <v>38</v>
      </c>
      <c r="D102" t="s">
        <v>109</v>
      </c>
    </row>
    <row r="103" spans="2:4" x14ac:dyDescent="0.35">
      <c r="B103" t="s">
        <v>108</v>
      </c>
      <c r="C103" t="s">
        <v>49</v>
      </c>
      <c r="D103" t="s">
        <v>109</v>
      </c>
    </row>
    <row r="104" spans="2:4" x14ac:dyDescent="0.35">
      <c r="B104" t="s">
        <v>108</v>
      </c>
      <c r="C104" t="s">
        <v>19</v>
      </c>
      <c r="D104" t="s">
        <v>109</v>
      </c>
    </row>
    <row r="105" spans="2:4" x14ac:dyDescent="0.35">
      <c r="B105" t="s">
        <v>108</v>
      </c>
      <c r="C105" t="s">
        <v>39</v>
      </c>
      <c r="D105" t="s">
        <v>109</v>
      </c>
    </row>
    <row r="106" spans="2:4" x14ac:dyDescent="0.35">
      <c r="B106" t="s">
        <v>108</v>
      </c>
      <c r="C106" t="s">
        <v>40</v>
      </c>
      <c r="D106" t="s">
        <v>109</v>
      </c>
    </row>
    <row r="107" spans="2:4" x14ac:dyDescent="0.35">
      <c r="B107" t="s">
        <v>108</v>
      </c>
      <c r="C107" t="s">
        <v>50</v>
      </c>
      <c r="D107" t="s">
        <v>109</v>
      </c>
    </row>
    <row r="108" spans="2:4" x14ac:dyDescent="0.35">
      <c r="B108" t="s">
        <v>108</v>
      </c>
      <c r="C108" t="s">
        <v>59</v>
      </c>
      <c r="D108" t="s">
        <v>109</v>
      </c>
    </row>
    <row r="109" spans="2:4" x14ac:dyDescent="0.35">
      <c r="B109" t="s">
        <v>108</v>
      </c>
      <c r="C109" t="s">
        <v>55</v>
      </c>
      <c r="D109" t="s">
        <v>109</v>
      </c>
    </row>
    <row r="110" spans="2:4" x14ac:dyDescent="0.35">
      <c r="B110" t="s">
        <v>108</v>
      </c>
      <c r="C110" t="s">
        <v>51</v>
      </c>
      <c r="D110" t="s">
        <v>109</v>
      </c>
    </row>
    <row r="111" spans="2:4" x14ac:dyDescent="0.35">
      <c r="B111" t="s">
        <v>108</v>
      </c>
      <c r="C111" t="s">
        <v>52</v>
      </c>
      <c r="D111" t="s">
        <v>109</v>
      </c>
    </row>
    <row r="112" spans="2:4" x14ac:dyDescent="0.35">
      <c r="B112" t="s">
        <v>108</v>
      </c>
      <c r="C112" t="s">
        <v>53</v>
      </c>
      <c r="D112" t="s">
        <v>109</v>
      </c>
    </row>
    <row r="113" spans="2:4" x14ac:dyDescent="0.35">
      <c r="B113" t="s">
        <v>108</v>
      </c>
      <c r="C113" t="s">
        <v>54</v>
      </c>
      <c r="D113" t="s">
        <v>109</v>
      </c>
    </row>
    <row r="114" spans="2:4" x14ac:dyDescent="0.35">
      <c r="B114" t="s">
        <v>108</v>
      </c>
      <c r="C114" t="s">
        <v>56</v>
      </c>
      <c r="D114" t="s">
        <v>109</v>
      </c>
    </row>
    <row r="115" spans="2:4" x14ac:dyDescent="0.35">
      <c r="B115" t="s">
        <v>108</v>
      </c>
      <c r="C115" t="s">
        <v>57</v>
      </c>
      <c r="D115" t="s">
        <v>109</v>
      </c>
    </row>
    <row r="116" spans="2:4" x14ac:dyDescent="0.35">
      <c r="B116" t="s">
        <v>108</v>
      </c>
      <c r="C116" t="s">
        <v>58</v>
      </c>
      <c r="D116" t="s">
        <v>109</v>
      </c>
    </row>
    <row r="117" spans="2:4" x14ac:dyDescent="0.35">
      <c r="B117" t="s">
        <v>108</v>
      </c>
      <c r="C117" t="s">
        <v>60</v>
      </c>
      <c r="D117" t="s">
        <v>109</v>
      </c>
    </row>
    <row r="118" spans="2:4" x14ac:dyDescent="0.35">
      <c r="B118" t="s">
        <v>108</v>
      </c>
      <c r="C118" t="s">
        <v>61</v>
      </c>
      <c r="D118" t="s">
        <v>109</v>
      </c>
    </row>
    <row r="119" spans="2:4" x14ac:dyDescent="0.35">
      <c r="B119" t="s">
        <v>108</v>
      </c>
      <c r="C119" t="s">
        <v>62</v>
      </c>
      <c r="D119" t="s">
        <v>109</v>
      </c>
    </row>
    <row r="120" spans="2:4" x14ac:dyDescent="0.35">
      <c r="B120" t="s">
        <v>108</v>
      </c>
      <c r="C120" t="s">
        <v>63</v>
      </c>
      <c r="D120" t="s">
        <v>109</v>
      </c>
    </row>
    <row r="121" spans="2:4" x14ac:dyDescent="0.35">
      <c r="B121" t="s">
        <v>108</v>
      </c>
      <c r="C121" t="s">
        <v>64</v>
      </c>
      <c r="D121" t="s">
        <v>109</v>
      </c>
    </row>
    <row r="122" spans="2:4" x14ac:dyDescent="0.35">
      <c r="B122" t="s">
        <v>108</v>
      </c>
      <c r="C122" t="s">
        <v>65</v>
      </c>
      <c r="D122" t="s">
        <v>109</v>
      </c>
    </row>
    <row r="123" spans="2:4" x14ac:dyDescent="0.35">
      <c r="B123" t="s">
        <v>108</v>
      </c>
      <c r="C123" t="s">
        <v>66</v>
      </c>
      <c r="D123" t="s">
        <v>109</v>
      </c>
    </row>
    <row r="124" spans="2:4" x14ac:dyDescent="0.35">
      <c r="B124" t="s">
        <v>108</v>
      </c>
      <c r="C124" t="s">
        <v>67</v>
      </c>
      <c r="D124" t="s">
        <v>109</v>
      </c>
    </row>
    <row r="125" spans="2:4" x14ac:dyDescent="0.35">
      <c r="B125" t="s">
        <v>108</v>
      </c>
      <c r="C125" t="s">
        <v>68</v>
      </c>
      <c r="D125" t="s">
        <v>109</v>
      </c>
    </row>
    <row r="126" spans="2:4" x14ac:dyDescent="0.35">
      <c r="B126" t="s">
        <v>108</v>
      </c>
      <c r="C126" t="s">
        <v>69</v>
      </c>
      <c r="D126" t="s">
        <v>109</v>
      </c>
    </row>
    <row r="127" spans="2:4" x14ac:dyDescent="0.35">
      <c r="B127" t="s">
        <v>108</v>
      </c>
      <c r="C127" t="s">
        <v>70</v>
      </c>
      <c r="D127" t="s">
        <v>109</v>
      </c>
    </row>
    <row r="128" spans="2:4" x14ac:dyDescent="0.35">
      <c r="B128" t="s">
        <v>108</v>
      </c>
      <c r="C128" t="s">
        <v>71</v>
      </c>
      <c r="D128" t="s">
        <v>109</v>
      </c>
    </row>
    <row r="129" spans="2:4" x14ac:dyDescent="0.35">
      <c r="B129" t="s">
        <v>108</v>
      </c>
      <c r="C129" t="s">
        <v>72</v>
      </c>
      <c r="D129" t="s">
        <v>109</v>
      </c>
    </row>
    <row r="130" spans="2:4" x14ac:dyDescent="0.35">
      <c r="B130" t="s">
        <v>108</v>
      </c>
      <c r="C130" t="s">
        <v>73</v>
      </c>
      <c r="D130" t="s">
        <v>109</v>
      </c>
    </row>
    <row r="131" spans="2:4" x14ac:dyDescent="0.35">
      <c r="B131" t="s">
        <v>108</v>
      </c>
      <c r="C131" t="s">
        <v>74</v>
      </c>
      <c r="D131" t="s">
        <v>109</v>
      </c>
    </row>
    <row r="132" spans="2:4" x14ac:dyDescent="0.35">
      <c r="B132" t="s">
        <v>108</v>
      </c>
      <c r="C132" t="s">
        <v>75</v>
      </c>
      <c r="D132" t="s">
        <v>109</v>
      </c>
    </row>
    <row r="133" spans="2:4" x14ac:dyDescent="0.35">
      <c r="B133" t="s">
        <v>108</v>
      </c>
      <c r="C133" t="s">
        <v>76</v>
      </c>
      <c r="D133" t="s">
        <v>109</v>
      </c>
    </row>
    <row r="134" spans="2:4" x14ac:dyDescent="0.35">
      <c r="B134" t="s">
        <v>108</v>
      </c>
      <c r="C134" t="s">
        <v>77</v>
      </c>
      <c r="D134" t="s">
        <v>109</v>
      </c>
    </row>
    <row r="135" spans="2:4" x14ac:dyDescent="0.35">
      <c r="B135" t="s">
        <v>108</v>
      </c>
      <c r="C135" t="s">
        <v>78</v>
      </c>
      <c r="D135" t="s">
        <v>109</v>
      </c>
    </row>
    <row r="136" spans="2:4" x14ac:dyDescent="0.35">
      <c r="B136" t="s">
        <v>108</v>
      </c>
      <c r="C136" t="s">
        <v>79</v>
      </c>
      <c r="D136" t="s">
        <v>109</v>
      </c>
    </row>
    <row r="137" spans="2:4" x14ac:dyDescent="0.35">
      <c r="B137" t="s">
        <v>108</v>
      </c>
      <c r="C137" t="s">
        <v>80</v>
      </c>
      <c r="D137" t="s">
        <v>109</v>
      </c>
    </row>
    <row r="138" spans="2:4" x14ac:dyDescent="0.35">
      <c r="B138" t="s">
        <v>108</v>
      </c>
      <c r="C138" t="s">
        <v>81</v>
      </c>
      <c r="D138" t="s">
        <v>109</v>
      </c>
    </row>
    <row r="139" spans="2:4" x14ac:dyDescent="0.35">
      <c r="B139" t="s">
        <v>108</v>
      </c>
      <c r="C139" t="s">
        <v>82</v>
      </c>
      <c r="D139" t="s">
        <v>109</v>
      </c>
    </row>
    <row r="140" spans="2:4" x14ac:dyDescent="0.35">
      <c r="B140" t="s">
        <v>108</v>
      </c>
      <c r="C140" t="s">
        <v>83</v>
      </c>
      <c r="D140" t="s">
        <v>109</v>
      </c>
    </row>
    <row r="141" spans="2:4" x14ac:dyDescent="0.35">
      <c r="B141" t="s">
        <v>108</v>
      </c>
      <c r="C141" t="s">
        <v>84</v>
      </c>
      <c r="D141" t="s">
        <v>109</v>
      </c>
    </row>
    <row r="142" spans="2:4" x14ac:dyDescent="0.35">
      <c r="B142" t="s">
        <v>108</v>
      </c>
      <c r="C142" t="s">
        <v>85</v>
      </c>
      <c r="D142" t="s">
        <v>109</v>
      </c>
    </row>
    <row r="143" spans="2:4" x14ac:dyDescent="0.35">
      <c r="B143" t="s">
        <v>108</v>
      </c>
      <c r="C143" t="s">
        <v>86</v>
      </c>
      <c r="D143" t="s">
        <v>109</v>
      </c>
    </row>
    <row r="144" spans="2:4" x14ac:dyDescent="0.35">
      <c r="B144" t="s">
        <v>108</v>
      </c>
      <c r="C144" t="s">
        <v>87</v>
      </c>
      <c r="D144" t="s">
        <v>109</v>
      </c>
    </row>
    <row r="145" spans="2:5" x14ac:dyDescent="0.35">
      <c r="B145" t="s">
        <v>108</v>
      </c>
      <c r="C145" t="s">
        <v>88</v>
      </c>
      <c r="D145" t="s">
        <v>109</v>
      </c>
    </row>
    <row r="146" spans="2:5" x14ac:dyDescent="0.35">
      <c r="B146" t="s">
        <v>108</v>
      </c>
      <c r="C146" t="s">
        <v>89</v>
      </c>
      <c r="D146" t="s">
        <v>109</v>
      </c>
    </row>
    <row r="147" spans="2:5" x14ac:dyDescent="0.35">
      <c r="B147" t="s">
        <v>108</v>
      </c>
      <c r="C147" t="s">
        <v>90</v>
      </c>
      <c r="D147" t="s">
        <v>109</v>
      </c>
    </row>
    <row r="148" spans="2:5" x14ac:dyDescent="0.35">
      <c r="B148" t="s">
        <v>108</v>
      </c>
      <c r="C148" t="s">
        <v>110</v>
      </c>
      <c r="D148" t="s">
        <v>109</v>
      </c>
    </row>
    <row r="149" spans="2:5" x14ac:dyDescent="0.35">
      <c r="B149" t="s">
        <v>108</v>
      </c>
      <c r="C149" t="s">
        <v>91</v>
      </c>
      <c r="D149" t="s">
        <v>109</v>
      </c>
    </row>
    <row r="150" spans="2:5" x14ac:dyDescent="0.35">
      <c r="B150" t="s">
        <v>108</v>
      </c>
      <c r="C150" t="s">
        <v>92</v>
      </c>
      <c r="D150" t="s">
        <v>109</v>
      </c>
    </row>
    <row r="151" spans="2:5" x14ac:dyDescent="0.35">
      <c r="B151" t="s">
        <v>108</v>
      </c>
      <c r="C151" t="s">
        <v>93</v>
      </c>
      <c r="D151" t="s">
        <v>109</v>
      </c>
    </row>
    <row r="152" spans="2:5" x14ac:dyDescent="0.35">
      <c r="B152" t="s">
        <v>108</v>
      </c>
      <c r="C152" t="s">
        <v>94</v>
      </c>
      <c r="D152" t="s">
        <v>109</v>
      </c>
    </row>
    <row r="153" spans="2:5" x14ac:dyDescent="0.35">
      <c r="B153" t="s">
        <v>108</v>
      </c>
      <c r="C153" t="s">
        <v>1</v>
      </c>
      <c r="D153" t="s">
        <v>109</v>
      </c>
    </row>
    <row r="156" spans="2:5" x14ac:dyDescent="0.35">
      <c r="B156" t="s">
        <v>114</v>
      </c>
    </row>
    <row r="157" spans="2:5" x14ac:dyDescent="0.35">
      <c r="B157" t="s">
        <v>115</v>
      </c>
      <c r="C157" t="s">
        <v>25</v>
      </c>
      <c r="D157" t="s">
        <v>116</v>
      </c>
      <c r="E157" t="s">
        <v>109</v>
      </c>
    </row>
    <row r="158" spans="2:5" x14ac:dyDescent="0.35">
      <c r="B158" t="s">
        <v>115</v>
      </c>
      <c r="C158" t="s">
        <v>26</v>
      </c>
      <c r="D158" t="s">
        <v>116</v>
      </c>
      <c r="E158" t="s">
        <v>109</v>
      </c>
    </row>
    <row r="159" spans="2:5" x14ac:dyDescent="0.35">
      <c r="B159" t="s">
        <v>115</v>
      </c>
      <c r="C159" t="s">
        <v>18</v>
      </c>
      <c r="D159" t="s">
        <v>116</v>
      </c>
      <c r="E159" t="s">
        <v>109</v>
      </c>
    </row>
    <row r="160" spans="2:5" x14ac:dyDescent="0.35">
      <c r="B160" t="s">
        <v>115</v>
      </c>
      <c r="C160" t="s">
        <v>28</v>
      </c>
      <c r="D160" t="s">
        <v>116</v>
      </c>
      <c r="E160" t="s">
        <v>109</v>
      </c>
    </row>
    <row r="161" spans="2:5" x14ac:dyDescent="0.35">
      <c r="B161" t="s">
        <v>115</v>
      </c>
      <c r="C161" t="s">
        <v>29</v>
      </c>
      <c r="D161" t="s">
        <v>116</v>
      </c>
      <c r="E161" t="s">
        <v>109</v>
      </c>
    </row>
    <row r="162" spans="2:5" x14ac:dyDescent="0.35">
      <c r="B162" t="s">
        <v>115</v>
      </c>
      <c r="C162" t="s">
        <v>30</v>
      </c>
      <c r="D162" t="s">
        <v>116</v>
      </c>
      <c r="E162" t="s">
        <v>109</v>
      </c>
    </row>
    <row r="163" spans="2:5" x14ac:dyDescent="0.35">
      <c r="B163" t="s">
        <v>115</v>
      </c>
      <c r="C163" t="s">
        <v>31</v>
      </c>
      <c r="D163" t="s">
        <v>116</v>
      </c>
      <c r="E163" t="s">
        <v>109</v>
      </c>
    </row>
    <row r="164" spans="2:5" x14ac:dyDescent="0.35">
      <c r="B164" t="s">
        <v>115</v>
      </c>
      <c r="C164" t="s">
        <v>41</v>
      </c>
      <c r="D164" t="s">
        <v>116</v>
      </c>
      <c r="E164" t="s">
        <v>109</v>
      </c>
    </row>
    <row r="165" spans="2:5" x14ac:dyDescent="0.35">
      <c r="B165" t="s">
        <v>115</v>
      </c>
      <c r="C165" t="s">
        <v>32</v>
      </c>
      <c r="D165" t="s">
        <v>116</v>
      </c>
      <c r="E165" t="s">
        <v>109</v>
      </c>
    </row>
    <row r="166" spans="2:5" x14ac:dyDescent="0.35">
      <c r="B166" t="s">
        <v>115</v>
      </c>
      <c r="C166" t="s">
        <v>23</v>
      </c>
      <c r="D166" t="s">
        <v>116</v>
      </c>
      <c r="E166" t="s">
        <v>109</v>
      </c>
    </row>
    <row r="167" spans="2:5" x14ac:dyDescent="0.35">
      <c r="B167" t="s">
        <v>115</v>
      </c>
      <c r="C167" t="s">
        <v>42</v>
      </c>
      <c r="D167" t="s">
        <v>116</v>
      </c>
      <c r="E167" t="s">
        <v>109</v>
      </c>
    </row>
    <row r="168" spans="2:5" x14ac:dyDescent="0.35">
      <c r="B168" t="s">
        <v>115</v>
      </c>
      <c r="C168" t="s">
        <v>27</v>
      </c>
      <c r="D168" t="s">
        <v>116</v>
      </c>
      <c r="E168" t="s">
        <v>109</v>
      </c>
    </row>
    <row r="169" spans="2:5" x14ac:dyDescent="0.35">
      <c r="B169" t="s">
        <v>115</v>
      </c>
      <c r="C169" t="s">
        <v>20</v>
      </c>
      <c r="D169" t="s">
        <v>116</v>
      </c>
      <c r="E169" t="s">
        <v>109</v>
      </c>
    </row>
    <row r="170" spans="2:5" x14ac:dyDescent="0.35">
      <c r="B170" t="s">
        <v>115</v>
      </c>
      <c r="C170" t="s">
        <v>33</v>
      </c>
      <c r="D170" t="s">
        <v>116</v>
      </c>
      <c r="E170" t="s">
        <v>109</v>
      </c>
    </row>
    <row r="171" spans="2:5" x14ac:dyDescent="0.35">
      <c r="B171" t="s">
        <v>115</v>
      </c>
      <c r="C171" t="s">
        <v>46</v>
      </c>
      <c r="D171" t="s">
        <v>116</v>
      </c>
      <c r="E171" t="s">
        <v>109</v>
      </c>
    </row>
    <row r="172" spans="2:5" x14ac:dyDescent="0.35">
      <c r="B172" t="s">
        <v>115</v>
      </c>
      <c r="C172" t="s">
        <v>4</v>
      </c>
      <c r="D172" t="s">
        <v>116</v>
      </c>
      <c r="E172" t="s">
        <v>109</v>
      </c>
    </row>
    <row r="173" spans="2:5" x14ac:dyDescent="0.35">
      <c r="B173" t="s">
        <v>115</v>
      </c>
      <c r="C173" t="s">
        <v>24</v>
      </c>
      <c r="D173" t="s">
        <v>116</v>
      </c>
      <c r="E173" t="s">
        <v>109</v>
      </c>
    </row>
    <row r="174" spans="2:5" x14ac:dyDescent="0.35">
      <c r="B174" t="s">
        <v>115</v>
      </c>
      <c r="C174" t="s">
        <v>34</v>
      </c>
      <c r="D174" t="s">
        <v>116</v>
      </c>
      <c r="E174" t="s">
        <v>109</v>
      </c>
    </row>
    <row r="175" spans="2:5" x14ac:dyDescent="0.35">
      <c r="B175" t="s">
        <v>115</v>
      </c>
      <c r="C175" t="s">
        <v>35</v>
      </c>
      <c r="D175" t="s">
        <v>116</v>
      </c>
      <c r="E175" t="s">
        <v>109</v>
      </c>
    </row>
    <row r="176" spans="2:5" x14ac:dyDescent="0.35">
      <c r="B176" t="s">
        <v>115</v>
      </c>
      <c r="C176" t="s">
        <v>47</v>
      </c>
      <c r="D176" t="s">
        <v>116</v>
      </c>
      <c r="E176" t="s">
        <v>109</v>
      </c>
    </row>
    <row r="177" spans="2:5" x14ac:dyDescent="0.35">
      <c r="B177" t="s">
        <v>115</v>
      </c>
      <c r="C177" t="s">
        <v>48</v>
      </c>
      <c r="D177" t="s">
        <v>116</v>
      </c>
      <c r="E177" t="s">
        <v>109</v>
      </c>
    </row>
    <row r="178" spans="2:5" x14ac:dyDescent="0.35">
      <c r="B178" t="s">
        <v>115</v>
      </c>
      <c r="C178" t="s">
        <v>36</v>
      </c>
      <c r="D178" t="s">
        <v>116</v>
      </c>
      <c r="E178" t="s">
        <v>109</v>
      </c>
    </row>
    <row r="179" spans="2:5" x14ac:dyDescent="0.35">
      <c r="B179" t="s">
        <v>115</v>
      </c>
      <c r="C179" t="s">
        <v>37</v>
      </c>
      <c r="D179" t="s">
        <v>116</v>
      </c>
      <c r="E179" t="s">
        <v>109</v>
      </c>
    </row>
    <row r="180" spans="2:5" x14ac:dyDescent="0.35">
      <c r="B180" t="s">
        <v>115</v>
      </c>
      <c r="C180" t="s">
        <v>38</v>
      </c>
      <c r="D180" t="s">
        <v>116</v>
      </c>
      <c r="E180" t="s">
        <v>109</v>
      </c>
    </row>
    <row r="181" spans="2:5" x14ac:dyDescent="0.35">
      <c r="B181" t="s">
        <v>115</v>
      </c>
      <c r="C181" t="s">
        <v>49</v>
      </c>
      <c r="D181" t="s">
        <v>116</v>
      </c>
      <c r="E181" t="s">
        <v>109</v>
      </c>
    </row>
    <row r="182" spans="2:5" x14ac:dyDescent="0.35">
      <c r="B182" t="s">
        <v>115</v>
      </c>
      <c r="C182" t="s">
        <v>19</v>
      </c>
      <c r="D182" t="s">
        <v>116</v>
      </c>
      <c r="E182" t="s">
        <v>109</v>
      </c>
    </row>
    <row r="183" spans="2:5" x14ac:dyDescent="0.35">
      <c r="B183" t="s">
        <v>115</v>
      </c>
      <c r="C183" t="s">
        <v>39</v>
      </c>
      <c r="D183" t="s">
        <v>116</v>
      </c>
      <c r="E183" t="s">
        <v>109</v>
      </c>
    </row>
    <row r="184" spans="2:5" x14ac:dyDescent="0.35">
      <c r="B184" t="s">
        <v>115</v>
      </c>
      <c r="C184" t="s">
        <v>40</v>
      </c>
      <c r="D184" t="s">
        <v>116</v>
      </c>
      <c r="E184" t="s">
        <v>109</v>
      </c>
    </row>
    <row r="185" spans="2:5" x14ac:dyDescent="0.35">
      <c r="B185" t="s">
        <v>115</v>
      </c>
      <c r="C185" t="s">
        <v>50</v>
      </c>
      <c r="D185" t="s">
        <v>116</v>
      </c>
      <c r="E185" t="s">
        <v>109</v>
      </c>
    </row>
    <row r="186" spans="2:5" x14ac:dyDescent="0.35">
      <c r="B186" t="s">
        <v>115</v>
      </c>
      <c r="C186" t="s">
        <v>59</v>
      </c>
      <c r="D186" t="s">
        <v>116</v>
      </c>
      <c r="E186" t="s">
        <v>109</v>
      </c>
    </row>
    <row r="187" spans="2:5" x14ac:dyDescent="0.35">
      <c r="B187" t="s">
        <v>115</v>
      </c>
      <c r="C187" t="s">
        <v>55</v>
      </c>
      <c r="D187" t="s">
        <v>116</v>
      </c>
      <c r="E187" t="s">
        <v>109</v>
      </c>
    </row>
    <row r="188" spans="2:5" x14ac:dyDescent="0.35">
      <c r="B188" t="s">
        <v>115</v>
      </c>
      <c r="C188" t="s">
        <v>51</v>
      </c>
      <c r="D188" t="s">
        <v>116</v>
      </c>
      <c r="E188" t="s">
        <v>109</v>
      </c>
    </row>
    <row r="189" spans="2:5" x14ac:dyDescent="0.35">
      <c r="B189" t="s">
        <v>115</v>
      </c>
      <c r="C189" t="s">
        <v>52</v>
      </c>
      <c r="D189" t="s">
        <v>116</v>
      </c>
      <c r="E189" t="s">
        <v>109</v>
      </c>
    </row>
    <row r="190" spans="2:5" x14ac:dyDescent="0.35">
      <c r="B190" t="s">
        <v>115</v>
      </c>
      <c r="C190" t="s">
        <v>53</v>
      </c>
      <c r="D190" t="s">
        <v>116</v>
      </c>
      <c r="E190" t="s">
        <v>109</v>
      </c>
    </row>
    <row r="191" spans="2:5" x14ac:dyDescent="0.35">
      <c r="B191" t="s">
        <v>115</v>
      </c>
      <c r="C191" t="s">
        <v>54</v>
      </c>
      <c r="D191" t="s">
        <v>116</v>
      </c>
      <c r="E191" t="s">
        <v>109</v>
      </c>
    </row>
    <row r="192" spans="2:5" x14ac:dyDescent="0.35">
      <c r="B192" t="s">
        <v>115</v>
      </c>
      <c r="C192" t="s">
        <v>56</v>
      </c>
      <c r="D192" t="s">
        <v>116</v>
      </c>
      <c r="E192" t="s">
        <v>109</v>
      </c>
    </row>
    <row r="193" spans="2:5" x14ac:dyDescent="0.35">
      <c r="B193" t="s">
        <v>115</v>
      </c>
      <c r="C193" t="s">
        <v>57</v>
      </c>
      <c r="D193" t="s">
        <v>116</v>
      </c>
      <c r="E193" t="s">
        <v>109</v>
      </c>
    </row>
    <row r="194" spans="2:5" x14ac:dyDescent="0.35">
      <c r="B194" t="s">
        <v>115</v>
      </c>
      <c r="C194" t="s">
        <v>58</v>
      </c>
      <c r="D194" t="s">
        <v>116</v>
      </c>
      <c r="E194" t="s">
        <v>109</v>
      </c>
    </row>
    <row r="195" spans="2:5" x14ac:dyDescent="0.35">
      <c r="B195" t="s">
        <v>115</v>
      </c>
      <c r="C195" t="s">
        <v>60</v>
      </c>
      <c r="D195" t="s">
        <v>116</v>
      </c>
      <c r="E195" t="s">
        <v>109</v>
      </c>
    </row>
    <row r="196" spans="2:5" x14ac:dyDescent="0.35">
      <c r="B196" t="s">
        <v>115</v>
      </c>
      <c r="C196" t="s">
        <v>61</v>
      </c>
      <c r="D196" t="s">
        <v>116</v>
      </c>
      <c r="E196" t="s">
        <v>109</v>
      </c>
    </row>
    <row r="197" spans="2:5" x14ac:dyDescent="0.35">
      <c r="B197" t="s">
        <v>115</v>
      </c>
      <c r="C197" t="s">
        <v>62</v>
      </c>
      <c r="D197" t="s">
        <v>116</v>
      </c>
      <c r="E197" t="s">
        <v>109</v>
      </c>
    </row>
    <row r="198" spans="2:5" x14ac:dyDescent="0.35">
      <c r="B198" t="s">
        <v>115</v>
      </c>
      <c r="C198" t="s">
        <v>63</v>
      </c>
      <c r="D198" t="s">
        <v>116</v>
      </c>
      <c r="E198" t="s">
        <v>109</v>
      </c>
    </row>
    <row r="199" spans="2:5" x14ac:dyDescent="0.35">
      <c r="B199" t="s">
        <v>115</v>
      </c>
      <c r="C199" t="s">
        <v>64</v>
      </c>
      <c r="D199" t="s">
        <v>116</v>
      </c>
      <c r="E199" t="s">
        <v>109</v>
      </c>
    </row>
    <row r="200" spans="2:5" x14ac:dyDescent="0.35">
      <c r="B200" t="s">
        <v>115</v>
      </c>
      <c r="C200" t="s">
        <v>65</v>
      </c>
      <c r="D200" t="s">
        <v>116</v>
      </c>
      <c r="E200" t="s">
        <v>109</v>
      </c>
    </row>
    <row r="201" spans="2:5" x14ac:dyDescent="0.35">
      <c r="B201" t="s">
        <v>115</v>
      </c>
      <c r="C201" t="s">
        <v>66</v>
      </c>
      <c r="D201" t="s">
        <v>116</v>
      </c>
      <c r="E201" t="s">
        <v>109</v>
      </c>
    </row>
    <row r="202" spans="2:5" x14ac:dyDescent="0.35">
      <c r="B202" t="s">
        <v>115</v>
      </c>
      <c r="C202" t="s">
        <v>67</v>
      </c>
      <c r="D202" t="s">
        <v>116</v>
      </c>
      <c r="E202" t="s">
        <v>109</v>
      </c>
    </row>
    <row r="203" spans="2:5" x14ac:dyDescent="0.35">
      <c r="B203" t="s">
        <v>115</v>
      </c>
      <c r="C203" t="s">
        <v>68</v>
      </c>
      <c r="D203" t="s">
        <v>116</v>
      </c>
      <c r="E203" t="s">
        <v>109</v>
      </c>
    </row>
    <row r="204" spans="2:5" x14ac:dyDescent="0.35">
      <c r="B204" t="s">
        <v>115</v>
      </c>
      <c r="C204" t="s">
        <v>69</v>
      </c>
      <c r="D204" t="s">
        <v>116</v>
      </c>
      <c r="E204" t="s">
        <v>109</v>
      </c>
    </row>
    <row r="205" spans="2:5" x14ac:dyDescent="0.35">
      <c r="B205" t="s">
        <v>115</v>
      </c>
      <c r="C205" t="s">
        <v>70</v>
      </c>
      <c r="D205" t="s">
        <v>116</v>
      </c>
      <c r="E205" t="s">
        <v>109</v>
      </c>
    </row>
    <row r="206" spans="2:5" x14ac:dyDescent="0.35">
      <c r="B206" t="s">
        <v>115</v>
      </c>
      <c r="C206" t="s">
        <v>71</v>
      </c>
      <c r="D206" t="s">
        <v>116</v>
      </c>
      <c r="E206" t="s">
        <v>109</v>
      </c>
    </row>
    <row r="207" spans="2:5" x14ac:dyDescent="0.35">
      <c r="B207" t="s">
        <v>115</v>
      </c>
      <c r="C207" t="s">
        <v>72</v>
      </c>
      <c r="D207" t="s">
        <v>116</v>
      </c>
      <c r="E207" t="s">
        <v>109</v>
      </c>
    </row>
    <row r="208" spans="2:5" x14ac:dyDescent="0.35">
      <c r="B208" t="s">
        <v>115</v>
      </c>
      <c r="C208" t="s">
        <v>73</v>
      </c>
      <c r="D208" t="s">
        <v>116</v>
      </c>
      <c r="E208" t="s">
        <v>109</v>
      </c>
    </row>
    <row r="209" spans="2:5" x14ac:dyDescent="0.35">
      <c r="B209" t="s">
        <v>115</v>
      </c>
      <c r="C209" t="s">
        <v>74</v>
      </c>
      <c r="D209" t="s">
        <v>116</v>
      </c>
      <c r="E209" t="s">
        <v>109</v>
      </c>
    </row>
    <row r="210" spans="2:5" x14ac:dyDescent="0.35">
      <c r="B210" t="s">
        <v>115</v>
      </c>
      <c r="C210" t="s">
        <v>75</v>
      </c>
      <c r="D210" t="s">
        <v>116</v>
      </c>
      <c r="E210" t="s">
        <v>109</v>
      </c>
    </row>
    <row r="211" spans="2:5" x14ac:dyDescent="0.35">
      <c r="B211" t="s">
        <v>115</v>
      </c>
      <c r="C211" t="s">
        <v>76</v>
      </c>
      <c r="D211" t="s">
        <v>116</v>
      </c>
      <c r="E211" t="s">
        <v>109</v>
      </c>
    </row>
    <row r="212" spans="2:5" x14ac:dyDescent="0.35">
      <c r="B212" t="s">
        <v>115</v>
      </c>
      <c r="C212" t="s">
        <v>77</v>
      </c>
      <c r="D212" t="s">
        <v>116</v>
      </c>
      <c r="E212" t="s">
        <v>109</v>
      </c>
    </row>
    <row r="213" spans="2:5" x14ac:dyDescent="0.35">
      <c r="B213" t="s">
        <v>115</v>
      </c>
      <c r="C213" t="s">
        <v>78</v>
      </c>
      <c r="D213" t="s">
        <v>116</v>
      </c>
      <c r="E213" t="s">
        <v>109</v>
      </c>
    </row>
    <row r="214" spans="2:5" x14ac:dyDescent="0.35">
      <c r="B214" t="s">
        <v>115</v>
      </c>
      <c r="C214" t="s">
        <v>79</v>
      </c>
      <c r="D214" t="s">
        <v>116</v>
      </c>
      <c r="E214" t="s">
        <v>109</v>
      </c>
    </row>
    <row r="215" spans="2:5" x14ac:dyDescent="0.35">
      <c r="B215" t="s">
        <v>115</v>
      </c>
      <c r="C215" t="s">
        <v>80</v>
      </c>
      <c r="D215" t="s">
        <v>116</v>
      </c>
      <c r="E215" t="s">
        <v>109</v>
      </c>
    </row>
    <row r="216" spans="2:5" x14ac:dyDescent="0.35">
      <c r="B216" t="s">
        <v>115</v>
      </c>
      <c r="C216" t="s">
        <v>81</v>
      </c>
      <c r="D216" t="s">
        <v>116</v>
      </c>
      <c r="E216" t="s">
        <v>109</v>
      </c>
    </row>
    <row r="217" spans="2:5" x14ac:dyDescent="0.35">
      <c r="B217" t="s">
        <v>115</v>
      </c>
      <c r="C217" t="s">
        <v>82</v>
      </c>
      <c r="D217" t="s">
        <v>116</v>
      </c>
      <c r="E217" t="s">
        <v>109</v>
      </c>
    </row>
    <row r="218" spans="2:5" x14ac:dyDescent="0.35">
      <c r="B218" t="s">
        <v>115</v>
      </c>
      <c r="C218" t="s">
        <v>83</v>
      </c>
      <c r="D218" t="s">
        <v>116</v>
      </c>
      <c r="E218" t="s">
        <v>109</v>
      </c>
    </row>
    <row r="219" spans="2:5" x14ac:dyDescent="0.35">
      <c r="B219" t="s">
        <v>115</v>
      </c>
      <c r="C219" t="s">
        <v>84</v>
      </c>
      <c r="D219" t="s">
        <v>116</v>
      </c>
      <c r="E219" t="s">
        <v>109</v>
      </c>
    </row>
    <row r="220" spans="2:5" x14ac:dyDescent="0.35">
      <c r="B220" t="s">
        <v>115</v>
      </c>
      <c r="C220" t="s">
        <v>85</v>
      </c>
      <c r="D220" t="s">
        <v>116</v>
      </c>
      <c r="E220" t="s">
        <v>109</v>
      </c>
    </row>
    <row r="221" spans="2:5" x14ac:dyDescent="0.35">
      <c r="B221" t="s">
        <v>115</v>
      </c>
      <c r="C221" t="s">
        <v>86</v>
      </c>
      <c r="D221" t="s">
        <v>116</v>
      </c>
      <c r="E221" t="s">
        <v>109</v>
      </c>
    </row>
    <row r="222" spans="2:5" x14ac:dyDescent="0.35">
      <c r="B222" t="s">
        <v>115</v>
      </c>
      <c r="C222" t="s">
        <v>87</v>
      </c>
      <c r="D222" t="s">
        <v>116</v>
      </c>
      <c r="E222" t="s">
        <v>109</v>
      </c>
    </row>
    <row r="223" spans="2:5" x14ac:dyDescent="0.35">
      <c r="B223" t="s">
        <v>115</v>
      </c>
      <c r="C223" t="s">
        <v>88</v>
      </c>
      <c r="D223" t="s">
        <v>116</v>
      </c>
      <c r="E223" t="s">
        <v>109</v>
      </c>
    </row>
    <row r="224" spans="2:5" x14ac:dyDescent="0.35">
      <c r="B224" t="s">
        <v>115</v>
      </c>
      <c r="C224" t="s">
        <v>89</v>
      </c>
      <c r="D224" t="s">
        <v>116</v>
      </c>
      <c r="E224" t="s">
        <v>109</v>
      </c>
    </row>
    <row r="225" spans="2:5" x14ac:dyDescent="0.35">
      <c r="B225" t="s">
        <v>115</v>
      </c>
      <c r="C225" t="s">
        <v>90</v>
      </c>
      <c r="D225" t="s">
        <v>116</v>
      </c>
      <c r="E225" t="s">
        <v>109</v>
      </c>
    </row>
    <row r="226" spans="2:5" x14ac:dyDescent="0.35">
      <c r="B226" t="s">
        <v>115</v>
      </c>
      <c r="C226" t="s">
        <v>110</v>
      </c>
      <c r="D226" t="s">
        <v>116</v>
      </c>
      <c r="E226" t="s">
        <v>109</v>
      </c>
    </row>
    <row r="227" spans="2:5" x14ac:dyDescent="0.35">
      <c r="B227" t="s">
        <v>115</v>
      </c>
      <c r="C227" t="s">
        <v>91</v>
      </c>
      <c r="D227" t="s">
        <v>116</v>
      </c>
      <c r="E227" t="s">
        <v>109</v>
      </c>
    </row>
    <row r="228" spans="2:5" x14ac:dyDescent="0.35">
      <c r="B228" t="s">
        <v>115</v>
      </c>
      <c r="C228" t="s">
        <v>92</v>
      </c>
      <c r="D228" t="s">
        <v>116</v>
      </c>
      <c r="E228" t="s">
        <v>109</v>
      </c>
    </row>
    <row r="229" spans="2:5" x14ac:dyDescent="0.35">
      <c r="B229" t="s">
        <v>115</v>
      </c>
      <c r="C229" t="s">
        <v>93</v>
      </c>
      <c r="D229" t="s">
        <v>116</v>
      </c>
      <c r="E229" t="s">
        <v>109</v>
      </c>
    </row>
    <row r="230" spans="2:5" x14ac:dyDescent="0.35">
      <c r="B230" t="s">
        <v>115</v>
      </c>
      <c r="C230" t="s">
        <v>94</v>
      </c>
      <c r="D230" t="s">
        <v>116</v>
      </c>
      <c r="E230" t="s">
        <v>109</v>
      </c>
    </row>
    <row r="231" spans="2:5" x14ac:dyDescent="0.35">
      <c r="B231" t="s">
        <v>115</v>
      </c>
      <c r="C231" t="s">
        <v>1</v>
      </c>
      <c r="D231" t="s">
        <v>116</v>
      </c>
      <c r="E231" t="s">
        <v>109</v>
      </c>
    </row>
    <row r="234" spans="2:5" x14ac:dyDescent="0.35">
      <c r="B234" t="s">
        <v>211</v>
      </c>
      <c r="C234" t="s">
        <v>103</v>
      </c>
      <c r="D234" t="s">
        <v>104</v>
      </c>
    </row>
    <row r="235" spans="2:5" x14ac:dyDescent="0.35">
      <c r="B235" t="s">
        <v>211</v>
      </c>
      <c r="C235" t="s">
        <v>26</v>
      </c>
      <c r="D235" t="s">
        <v>104</v>
      </c>
    </row>
    <row r="236" spans="2:5" x14ac:dyDescent="0.35">
      <c r="B236" t="s">
        <v>211</v>
      </c>
      <c r="C236" t="s">
        <v>18</v>
      </c>
      <c r="D236" t="s">
        <v>104</v>
      </c>
    </row>
    <row r="237" spans="2:5" x14ac:dyDescent="0.35">
      <c r="B237" t="s">
        <v>211</v>
      </c>
      <c r="C237" t="s">
        <v>28</v>
      </c>
      <c r="D237" t="s">
        <v>104</v>
      </c>
    </row>
    <row r="238" spans="2:5" x14ac:dyDescent="0.35">
      <c r="B238" t="s">
        <v>211</v>
      </c>
      <c r="C238" t="s">
        <v>29</v>
      </c>
      <c r="D238" t="s">
        <v>104</v>
      </c>
    </row>
    <row r="239" spans="2:5" x14ac:dyDescent="0.35">
      <c r="B239" t="s">
        <v>211</v>
      </c>
      <c r="C239" t="s">
        <v>30</v>
      </c>
      <c r="D239" t="s">
        <v>104</v>
      </c>
    </row>
    <row r="240" spans="2:5" x14ac:dyDescent="0.35">
      <c r="B240" t="s">
        <v>211</v>
      </c>
      <c r="C240" t="s">
        <v>31</v>
      </c>
      <c r="D240" t="s">
        <v>104</v>
      </c>
    </row>
    <row r="241" spans="2:4" x14ac:dyDescent="0.35">
      <c r="B241" t="s">
        <v>211</v>
      </c>
      <c r="C241" t="s">
        <v>41</v>
      </c>
      <c r="D241" t="s">
        <v>104</v>
      </c>
    </row>
    <row r="242" spans="2:4" x14ac:dyDescent="0.35">
      <c r="B242" t="s">
        <v>211</v>
      </c>
      <c r="C242" t="s">
        <v>32</v>
      </c>
      <c r="D242" t="s">
        <v>104</v>
      </c>
    </row>
    <row r="243" spans="2:4" x14ac:dyDescent="0.35">
      <c r="B243" t="s">
        <v>211</v>
      </c>
      <c r="C243" t="s">
        <v>23</v>
      </c>
      <c r="D243" t="s">
        <v>104</v>
      </c>
    </row>
    <row r="244" spans="2:4" x14ac:dyDescent="0.35">
      <c r="B244" t="s">
        <v>211</v>
      </c>
      <c r="C244" t="s">
        <v>42</v>
      </c>
      <c r="D244" t="s">
        <v>104</v>
      </c>
    </row>
    <row r="245" spans="2:4" x14ac:dyDescent="0.35">
      <c r="B245" t="s">
        <v>211</v>
      </c>
      <c r="C245" t="s">
        <v>27</v>
      </c>
      <c r="D245" t="s">
        <v>104</v>
      </c>
    </row>
    <row r="246" spans="2:4" x14ac:dyDescent="0.35">
      <c r="B246" t="s">
        <v>211</v>
      </c>
      <c r="C246" t="s">
        <v>20</v>
      </c>
      <c r="D246" t="s">
        <v>104</v>
      </c>
    </row>
    <row r="247" spans="2:4" x14ac:dyDescent="0.35">
      <c r="B247" t="s">
        <v>211</v>
      </c>
      <c r="C247" t="s">
        <v>33</v>
      </c>
      <c r="D247" t="s">
        <v>104</v>
      </c>
    </row>
    <row r="248" spans="2:4" x14ac:dyDescent="0.35">
      <c r="B248" t="s">
        <v>211</v>
      </c>
      <c r="C248" t="s">
        <v>46</v>
      </c>
      <c r="D248" t="s">
        <v>104</v>
      </c>
    </row>
    <row r="249" spans="2:4" x14ac:dyDescent="0.35">
      <c r="B249" t="s">
        <v>211</v>
      </c>
      <c r="C249" t="s">
        <v>4</v>
      </c>
      <c r="D249" t="s">
        <v>104</v>
      </c>
    </row>
    <row r="250" spans="2:4" x14ac:dyDescent="0.35">
      <c r="B250" t="s">
        <v>211</v>
      </c>
      <c r="C250" t="s">
        <v>24</v>
      </c>
      <c r="D250" t="s">
        <v>104</v>
      </c>
    </row>
    <row r="251" spans="2:4" x14ac:dyDescent="0.35">
      <c r="B251" t="s">
        <v>211</v>
      </c>
      <c r="C251" t="s">
        <v>34</v>
      </c>
      <c r="D251" t="s">
        <v>104</v>
      </c>
    </row>
    <row r="252" spans="2:4" x14ac:dyDescent="0.35">
      <c r="B252" t="s">
        <v>211</v>
      </c>
      <c r="C252" t="s">
        <v>35</v>
      </c>
      <c r="D252" t="s">
        <v>104</v>
      </c>
    </row>
    <row r="253" spans="2:4" x14ac:dyDescent="0.35">
      <c r="B253" t="s">
        <v>211</v>
      </c>
      <c r="C253" t="s">
        <v>47</v>
      </c>
      <c r="D253" t="s">
        <v>104</v>
      </c>
    </row>
    <row r="254" spans="2:4" x14ac:dyDescent="0.35">
      <c r="B254" t="s">
        <v>211</v>
      </c>
      <c r="C254" t="s">
        <v>48</v>
      </c>
      <c r="D254" t="s">
        <v>104</v>
      </c>
    </row>
    <row r="255" spans="2:4" x14ac:dyDescent="0.35">
      <c r="B255" t="s">
        <v>211</v>
      </c>
      <c r="C255" t="s">
        <v>36</v>
      </c>
      <c r="D255" t="s">
        <v>104</v>
      </c>
    </row>
    <row r="256" spans="2:4" x14ac:dyDescent="0.35">
      <c r="B256" t="s">
        <v>211</v>
      </c>
      <c r="C256" t="s">
        <v>37</v>
      </c>
      <c r="D256" t="s">
        <v>104</v>
      </c>
    </row>
    <row r="257" spans="2:4" x14ac:dyDescent="0.35">
      <c r="B257" t="s">
        <v>211</v>
      </c>
      <c r="C257" t="s">
        <v>38</v>
      </c>
      <c r="D257" t="s">
        <v>104</v>
      </c>
    </row>
    <row r="258" spans="2:4" x14ac:dyDescent="0.35">
      <c r="B258" t="s">
        <v>211</v>
      </c>
      <c r="C258" t="s">
        <v>49</v>
      </c>
      <c r="D258" t="s">
        <v>104</v>
      </c>
    </row>
    <row r="259" spans="2:4" x14ac:dyDescent="0.35">
      <c r="B259" t="s">
        <v>211</v>
      </c>
      <c r="C259" t="s">
        <v>19</v>
      </c>
      <c r="D259" t="s">
        <v>104</v>
      </c>
    </row>
    <row r="260" spans="2:4" x14ac:dyDescent="0.35">
      <c r="B260" t="s">
        <v>211</v>
      </c>
      <c r="C260" t="s">
        <v>39</v>
      </c>
      <c r="D260" t="s">
        <v>104</v>
      </c>
    </row>
    <row r="261" spans="2:4" x14ac:dyDescent="0.35">
      <c r="B261" t="s">
        <v>211</v>
      </c>
      <c r="C261" t="s">
        <v>40</v>
      </c>
      <c r="D261" t="s">
        <v>104</v>
      </c>
    </row>
    <row r="262" spans="2:4" x14ac:dyDescent="0.35">
      <c r="B262" t="s">
        <v>211</v>
      </c>
      <c r="C262" t="s">
        <v>50</v>
      </c>
      <c r="D262" t="s">
        <v>104</v>
      </c>
    </row>
    <row r="263" spans="2:4" x14ac:dyDescent="0.35">
      <c r="B263" t="s">
        <v>211</v>
      </c>
      <c r="C263" t="s">
        <v>59</v>
      </c>
      <c r="D263" t="s">
        <v>104</v>
      </c>
    </row>
    <row r="264" spans="2:4" x14ac:dyDescent="0.35">
      <c r="B264" t="s">
        <v>211</v>
      </c>
      <c r="C264" t="s">
        <v>55</v>
      </c>
      <c r="D264" t="s">
        <v>104</v>
      </c>
    </row>
    <row r="265" spans="2:4" x14ac:dyDescent="0.35">
      <c r="B265" t="s">
        <v>211</v>
      </c>
      <c r="C265" t="s">
        <v>51</v>
      </c>
      <c r="D265" t="s">
        <v>104</v>
      </c>
    </row>
    <row r="266" spans="2:4" x14ac:dyDescent="0.35">
      <c r="B266" t="s">
        <v>211</v>
      </c>
      <c r="C266" t="s">
        <v>52</v>
      </c>
      <c r="D266" t="s">
        <v>104</v>
      </c>
    </row>
    <row r="267" spans="2:4" x14ac:dyDescent="0.35">
      <c r="B267" t="s">
        <v>211</v>
      </c>
      <c r="C267" t="s">
        <v>53</v>
      </c>
      <c r="D267" t="s">
        <v>104</v>
      </c>
    </row>
    <row r="268" spans="2:4" x14ac:dyDescent="0.35">
      <c r="B268" t="s">
        <v>211</v>
      </c>
      <c r="C268" t="s">
        <v>54</v>
      </c>
      <c r="D268" t="s">
        <v>104</v>
      </c>
    </row>
    <row r="269" spans="2:4" x14ac:dyDescent="0.35">
      <c r="B269" t="s">
        <v>211</v>
      </c>
      <c r="C269" t="s">
        <v>56</v>
      </c>
      <c r="D269" t="s">
        <v>104</v>
      </c>
    </row>
    <row r="270" spans="2:4" x14ac:dyDescent="0.35">
      <c r="B270" t="s">
        <v>211</v>
      </c>
      <c r="C270" t="s">
        <v>57</v>
      </c>
      <c r="D270" t="s">
        <v>104</v>
      </c>
    </row>
    <row r="271" spans="2:4" x14ac:dyDescent="0.35">
      <c r="B271" t="s">
        <v>211</v>
      </c>
      <c r="C271" t="s">
        <v>58</v>
      </c>
      <c r="D271" t="s">
        <v>104</v>
      </c>
    </row>
    <row r="272" spans="2:4" x14ac:dyDescent="0.35">
      <c r="B272" t="s">
        <v>211</v>
      </c>
      <c r="C272" t="s">
        <v>60</v>
      </c>
      <c r="D272" t="s">
        <v>104</v>
      </c>
    </row>
    <row r="273" spans="2:4" x14ac:dyDescent="0.35">
      <c r="B273" t="s">
        <v>211</v>
      </c>
      <c r="C273" t="s">
        <v>61</v>
      </c>
      <c r="D273" t="s">
        <v>104</v>
      </c>
    </row>
    <row r="274" spans="2:4" x14ac:dyDescent="0.35">
      <c r="B274" t="s">
        <v>211</v>
      </c>
      <c r="C274" t="s">
        <v>62</v>
      </c>
      <c r="D274" t="s">
        <v>104</v>
      </c>
    </row>
    <row r="275" spans="2:4" x14ac:dyDescent="0.35">
      <c r="B275" t="s">
        <v>211</v>
      </c>
      <c r="C275" t="s">
        <v>63</v>
      </c>
      <c r="D275" t="s">
        <v>104</v>
      </c>
    </row>
    <row r="276" spans="2:4" x14ac:dyDescent="0.35">
      <c r="B276" t="s">
        <v>211</v>
      </c>
      <c r="C276" t="s">
        <v>64</v>
      </c>
      <c r="D276" t="s">
        <v>104</v>
      </c>
    </row>
    <row r="277" spans="2:4" x14ac:dyDescent="0.35">
      <c r="B277" t="s">
        <v>211</v>
      </c>
      <c r="C277" t="s">
        <v>65</v>
      </c>
      <c r="D277" t="s">
        <v>104</v>
      </c>
    </row>
    <row r="278" spans="2:4" x14ac:dyDescent="0.35">
      <c r="B278" t="s">
        <v>211</v>
      </c>
      <c r="C278" t="s">
        <v>66</v>
      </c>
      <c r="D278" t="s">
        <v>104</v>
      </c>
    </row>
    <row r="279" spans="2:4" x14ac:dyDescent="0.35">
      <c r="B279" t="s">
        <v>211</v>
      </c>
      <c r="C279" t="s">
        <v>67</v>
      </c>
      <c r="D279" t="s">
        <v>104</v>
      </c>
    </row>
    <row r="280" spans="2:4" x14ac:dyDescent="0.35">
      <c r="B280" t="s">
        <v>211</v>
      </c>
      <c r="C280" t="s">
        <v>68</v>
      </c>
      <c r="D280" t="s">
        <v>104</v>
      </c>
    </row>
    <row r="281" spans="2:4" x14ac:dyDescent="0.35">
      <c r="B281" t="s">
        <v>211</v>
      </c>
      <c r="C281" t="s">
        <v>69</v>
      </c>
      <c r="D281" t="s">
        <v>104</v>
      </c>
    </row>
    <row r="282" spans="2:4" x14ac:dyDescent="0.35">
      <c r="B282" t="s">
        <v>211</v>
      </c>
      <c r="C282" t="s">
        <v>70</v>
      </c>
      <c r="D282" t="s">
        <v>104</v>
      </c>
    </row>
    <row r="283" spans="2:4" x14ac:dyDescent="0.35">
      <c r="B283" t="s">
        <v>211</v>
      </c>
      <c r="C283" t="s">
        <v>71</v>
      </c>
      <c r="D283" t="s">
        <v>104</v>
      </c>
    </row>
    <row r="284" spans="2:4" x14ac:dyDescent="0.35">
      <c r="B284" t="s">
        <v>211</v>
      </c>
      <c r="C284" t="s">
        <v>72</v>
      </c>
      <c r="D284" t="s">
        <v>104</v>
      </c>
    </row>
    <row r="285" spans="2:4" x14ac:dyDescent="0.35">
      <c r="B285" t="s">
        <v>211</v>
      </c>
      <c r="C285" t="s">
        <v>73</v>
      </c>
      <c r="D285" t="s">
        <v>104</v>
      </c>
    </row>
    <row r="286" spans="2:4" x14ac:dyDescent="0.35">
      <c r="B286" t="s">
        <v>211</v>
      </c>
      <c r="C286" t="s">
        <v>74</v>
      </c>
      <c r="D286" t="s">
        <v>104</v>
      </c>
    </row>
    <row r="287" spans="2:4" x14ac:dyDescent="0.35">
      <c r="B287" t="s">
        <v>211</v>
      </c>
      <c r="C287" t="s">
        <v>75</v>
      </c>
      <c r="D287" t="s">
        <v>104</v>
      </c>
    </row>
    <row r="288" spans="2:4" x14ac:dyDescent="0.35">
      <c r="B288" t="s">
        <v>211</v>
      </c>
      <c r="C288" t="s">
        <v>76</v>
      </c>
      <c r="D288" t="s">
        <v>104</v>
      </c>
    </row>
    <row r="289" spans="2:4" x14ac:dyDescent="0.35">
      <c r="B289" t="s">
        <v>211</v>
      </c>
      <c r="C289" t="s">
        <v>77</v>
      </c>
      <c r="D289" t="s">
        <v>104</v>
      </c>
    </row>
    <row r="290" spans="2:4" x14ac:dyDescent="0.35">
      <c r="B290" t="s">
        <v>211</v>
      </c>
      <c r="C290" t="s">
        <v>78</v>
      </c>
      <c r="D290" t="s">
        <v>104</v>
      </c>
    </row>
    <row r="291" spans="2:4" x14ac:dyDescent="0.35">
      <c r="B291" t="s">
        <v>211</v>
      </c>
      <c r="C291" t="s">
        <v>79</v>
      </c>
      <c r="D291" t="s">
        <v>104</v>
      </c>
    </row>
    <row r="292" spans="2:4" x14ac:dyDescent="0.35">
      <c r="B292" t="s">
        <v>211</v>
      </c>
      <c r="C292" t="s">
        <v>80</v>
      </c>
      <c r="D292" t="s">
        <v>104</v>
      </c>
    </row>
    <row r="293" spans="2:4" x14ac:dyDescent="0.35">
      <c r="B293" t="s">
        <v>211</v>
      </c>
      <c r="C293" t="s">
        <v>81</v>
      </c>
      <c r="D293" t="s">
        <v>104</v>
      </c>
    </row>
    <row r="294" spans="2:4" x14ac:dyDescent="0.35">
      <c r="B294" t="s">
        <v>211</v>
      </c>
      <c r="C294" t="s">
        <v>82</v>
      </c>
      <c r="D294" t="s">
        <v>104</v>
      </c>
    </row>
    <row r="295" spans="2:4" x14ac:dyDescent="0.35">
      <c r="B295" t="s">
        <v>211</v>
      </c>
      <c r="C295" t="s">
        <v>83</v>
      </c>
      <c r="D295" t="s">
        <v>104</v>
      </c>
    </row>
    <row r="296" spans="2:4" x14ac:dyDescent="0.35">
      <c r="B296" t="s">
        <v>211</v>
      </c>
      <c r="C296" t="s">
        <v>84</v>
      </c>
      <c r="D296" t="s">
        <v>104</v>
      </c>
    </row>
    <row r="297" spans="2:4" x14ac:dyDescent="0.35">
      <c r="B297" t="s">
        <v>211</v>
      </c>
      <c r="C297" t="s">
        <v>85</v>
      </c>
      <c r="D297" t="s">
        <v>104</v>
      </c>
    </row>
    <row r="298" spans="2:4" x14ac:dyDescent="0.35">
      <c r="B298" t="s">
        <v>211</v>
      </c>
      <c r="C298" t="s">
        <v>86</v>
      </c>
      <c r="D298" t="s">
        <v>104</v>
      </c>
    </row>
    <row r="299" spans="2:4" x14ac:dyDescent="0.35">
      <c r="B299" t="s">
        <v>211</v>
      </c>
      <c r="C299" t="s">
        <v>87</v>
      </c>
      <c r="D299" t="s">
        <v>104</v>
      </c>
    </row>
    <row r="300" spans="2:4" x14ac:dyDescent="0.35">
      <c r="B300" t="s">
        <v>211</v>
      </c>
      <c r="C300" t="s">
        <v>88</v>
      </c>
      <c r="D300" t="s">
        <v>104</v>
      </c>
    </row>
    <row r="301" spans="2:4" x14ac:dyDescent="0.35">
      <c r="B301" t="s">
        <v>211</v>
      </c>
      <c r="C301" t="s">
        <v>89</v>
      </c>
      <c r="D301" t="s">
        <v>104</v>
      </c>
    </row>
    <row r="302" spans="2:4" x14ac:dyDescent="0.35">
      <c r="B302" t="s">
        <v>211</v>
      </c>
      <c r="C302" t="s">
        <v>90</v>
      </c>
      <c r="D302" t="s">
        <v>104</v>
      </c>
    </row>
    <row r="303" spans="2:4" x14ac:dyDescent="0.35">
      <c r="B303" t="s">
        <v>211</v>
      </c>
      <c r="C303" t="s">
        <v>110</v>
      </c>
      <c r="D303" t="s">
        <v>104</v>
      </c>
    </row>
    <row r="304" spans="2:4" x14ac:dyDescent="0.35">
      <c r="B304" t="s">
        <v>211</v>
      </c>
      <c r="C304" t="s">
        <v>91</v>
      </c>
      <c r="D304" t="s">
        <v>104</v>
      </c>
    </row>
    <row r="305" spans="2:4" x14ac:dyDescent="0.35">
      <c r="B305" t="s">
        <v>211</v>
      </c>
      <c r="C305" t="s">
        <v>92</v>
      </c>
      <c r="D305" t="s">
        <v>104</v>
      </c>
    </row>
    <row r="306" spans="2:4" x14ac:dyDescent="0.35">
      <c r="B306" t="s">
        <v>211</v>
      </c>
      <c r="C306" t="s">
        <v>93</v>
      </c>
      <c r="D306" t="s">
        <v>104</v>
      </c>
    </row>
    <row r="307" spans="2:4" x14ac:dyDescent="0.35">
      <c r="B307" t="s">
        <v>211</v>
      </c>
      <c r="C307" t="s">
        <v>94</v>
      </c>
      <c r="D307" t="s">
        <v>104</v>
      </c>
    </row>
    <row r="308" spans="2:4" x14ac:dyDescent="0.35">
      <c r="B308" t="s">
        <v>211</v>
      </c>
      <c r="C308" t="s">
        <v>1</v>
      </c>
      <c r="D308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cover</vt:lpstr>
      <vt:lpstr>t1_3</vt:lpstr>
      <vt:lpstr>t4_6</vt:lpstr>
      <vt:lpstr>t7_8</vt:lpstr>
      <vt:lpstr>t9</vt:lpstr>
      <vt:lpstr>t10_11</vt:lpstr>
      <vt:lpstr>summary</vt:lpstr>
      <vt:lpstr>odds_of_winning_data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CRCB</dc:creator>
  <cp:lastModifiedBy>István János Tóth</cp:lastModifiedBy>
  <dcterms:created xsi:type="dcterms:W3CDTF">2024-04-07T06:49:37Z</dcterms:created>
  <dcterms:modified xsi:type="dcterms:W3CDTF">2024-04-11T08:36:56Z</dcterms:modified>
</cp:coreProperties>
</file>